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Реквизиты" sheetId="3" r:id="rId1"/>
    <sheet name="Отчет" sheetId="4" r:id="rId2"/>
  </sheets>
  <calcPr calcId="144525"/>
</workbook>
</file>

<file path=xl/calcChain.xml><?xml version="1.0" encoding="utf-8"?>
<calcChain xmlns="http://schemas.openxmlformats.org/spreadsheetml/2006/main">
  <c r="B87" i="4" l="1"/>
  <c r="E85" i="4"/>
  <c r="F84" i="4"/>
  <c r="D84" i="4"/>
  <c r="G83" i="4"/>
  <c r="E79" i="4"/>
  <c r="G78" i="4"/>
  <c r="E74" i="4"/>
  <c r="G73" i="4"/>
  <c r="E70" i="4"/>
  <c r="G69" i="4"/>
  <c r="E65" i="4"/>
  <c r="G64" i="4"/>
  <c r="E59" i="4"/>
  <c r="E84" i="4" s="1"/>
  <c r="B56" i="4"/>
  <c r="E40" i="4"/>
  <c r="D39" i="4"/>
  <c r="F38" i="4"/>
  <c r="F35" i="4"/>
  <c r="F32" i="4"/>
  <c r="F30" i="4"/>
  <c r="F28" i="4"/>
  <c r="F39" i="4" s="1"/>
  <c r="F41" i="4" s="1"/>
  <c r="F23" i="4"/>
  <c r="G38" i="4" s="1"/>
  <c r="E22" i="4"/>
  <c r="G21" i="4"/>
  <c r="E19" i="4"/>
  <c r="G18" i="4"/>
  <c r="E17" i="4"/>
  <c r="G12" i="4"/>
  <c r="E11" i="4"/>
  <c r="E39" i="4" s="1"/>
</calcChain>
</file>

<file path=xl/sharedStrings.xml><?xml version="1.0" encoding="utf-8"?>
<sst xmlns="http://schemas.openxmlformats.org/spreadsheetml/2006/main" count="140" uniqueCount="90">
  <si>
    <t xml:space="preserve">Реквизиты </t>
  </si>
  <si>
    <t>МАОУ "Лицей № 77 г. Челябинска"</t>
  </si>
  <si>
    <t>Муниципальное автономное общеобразовательное учреждение "Лицей № 77 г. Челябинска"</t>
  </si>
  <si>
    <t>( сокр. -  МАОУ "Лицей № 77 г. Челябинска" )</t>
  </si>
  <si>
    <t>Директор  - Брюхова Вера Михайловна, действующая на основании Устава</t>
  </si>
  <si>
    <t>Юр.адрес - 454129, г.Челябинск, ул.Ереванская, 16   тел. : 253-35-64 (сек), 254-04-10 (бух)</t>
  </si>
  <si>
    <t>ИНН 7449017002       КПП 744901001</t>
  </si>
  <si>
    <t>ОГРН  1027402702986</t>
  </si>
  <si>
    <t>Комитет финансов города Челябинска</t>
  </si>
  <si>
    <t>(МАОУ лицей №77 г. Челябинска л/с 3047303028А)</t>
  </si>
  <si>
    <t>р\сч 40701810400003000001</t>
  </si>
  <si>
    <t>в ГРКЦ г. Челябинска  ГУ ЦБ РФ по Челябинской области  БИК  047501001</t>
  </si>
  <si>
    <t>МАОУ лицей № 77</t>
  </si>
  <si>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</si>
  <si>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</si>
  <si>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</si>
  <si>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</si>
  <si>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_________________Хлызова Д.И.</t>
  </si>
  <si>
    <t>МАОУ лицей №77</t>
  </si>
  <si>
    <t>Отчет о расходовании средств, поступивших от ЧГОФРЛ "ПлаДиС"  согласно</t>
  </si>
  <si>
    <t>сметы  расходов  целевых  родительских средств  на 2015-2016 учебный год.</t>
  </si>
  <si>
    <t>с   22.01.16   по   24.02.2016   года</t>
  </si>
  <si>
    <t>№</t>
  </si>
  <si>
    <t>Наименование подпрограмм</t>
  </si>
  <si>
    <t>Перечень финансируемых мероприятий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</si>
  <si>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</si>
  <si>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</si>
  <si>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</si>
  <si>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r>
      <t xml:space="preserve">Подпрограмма 1. </t>
    </r>
    <r>
      <rPr>
        <b/>
        <sz val="9"/>
        <rFont val="Times New Roman"/>
        <family val="1"/>
        <charset val="204"/>
      </rPr>
      <t>Инновационная деятельность. Реализация ФГОС</t>
    </r>
  </si>
  <si>
    <t>1. Внедрение инновационных образовательных моделей и технологий, реализация инновационных проектов.</t>
  </si>
  <si>
    <t>9. Реализация программы «Школьный учебник».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</si>
  <si>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</si>
  <si>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2.</t>
  </si>
  <si>
    <t>1. Вовлечение обучающихся в социальную практику.</t>
  </si>
  <si>
    <t>Социализация и</t>
  </si>
  <si>
    <t>2. Развитие системы доступного и эффективного дополнительного образования и внеурочной деятельности.</t>
  </si>
  <si>
    <t>эффективная саморелизация обучающихся</t>
  </si>
  <si>
    <t>9. Профилактика правонарушений и безнадзорности обучающихся.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</si>
  <si>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 перспективных детей</t>
    </r>
  </si>
  <si>
    <r>
      <t>1. Совершенствование методической и МТБ базы для организации работы по развитию одаренности обучающихся</t>
    </r>
    <r>
      <rPr>
        <b/>
        <sz val="9"/>
        <rFont val="Times New Roman"/>
        <family val="1"/>
        <charset val="204"/>
      </rPr>
      <t xml:space="preserve">                  </t>
    </r>
  </si>
  <si>
    <t>9.Финансирование  участия  обучающихся в городских, региональных, российских олимпиадах и конкурсах.</t>
  </si>
  <si>
    <r>
      <t>Подпрограмма 4.</t>
    </r>
    <r>
      <rPr>
        <b/>
        <sz val="9"/>
        <rFont val="Times New Roman"/>
        <family val="1"/>
        <charset val="204"/>
      </rPr>
      <t xml:space="preserve"> Развитие кадрового потенциала</t>
    </r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</si>
  <si>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</si>
  <si>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потенциала</t>
  </si>
  <si>
    <t>5. Ежегодный отчет о деятельности лаборатории «Развитие педагогического потенциала».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</si>
  <si>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</si>
  <si>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Подпрограмма 5. </t>
    </r>
    <r>
      <rPr>
        <b/>
        <sz val="9"/>
        <rFont val="Times New Roman"/>
        <family val="1"/>
        <charset val="204"/>
      </rPr>
      <t>Развитие инфраструктуры</t>
    </r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</si>
  <si>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</si>
  <si>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</t>
  </si>
  <si>
    <t xml:space="preserve"> - Договор на дезинсекцию и дератизацию</t>
  </si>
  <si>
    <t xml:space="preserve"> - ТО пожарной сигнализации</t>
  </si>
  <si>
    <t xml:space="preserve"> - Договор на СО видеонаблюдения</t>
  </si>
  <si>
    <t xml:space="preserve"> - оплата услуг связи, Интернет</t>
  </si>
  <si>
    <t xml:space="preserve"> - заправка картриджей, диагностика комп-ов</t>
  </si>
  <si>
    <t xml:space="preserve"> - стройматериалы (скотч маляр.)</t>
  </si>
  <si>
    <t xml:space="preserve"> - комплектующие для оргтехники</t>
  </si>
  <si>
    <t xml:space="preserve"> - канцтовары, бланки</t>
  </si>
  <si>
    <t xml:space="preserve"> - неисключительные права на ПО</t>
  </si>
  <si>
    <t xml:space="preserve"> - эл.лампы энергосберегающие</t>
  </si>
  <si>
    <t xml:space="preserve"> - жалюзи в каб.48,49</t>
  </si>
  <si>
    <t xml:space="preserve"> - хозтовары (замок, цепь, эл.автомат)</t>
  </si>
  <si>
    <t>3.Развитие системы здоровьесберегающих и безопасных условий организации образовательного процесса:</t>
  </si>
  <si>
    <t xml:space="preserve"> - медикаменты</t>
  </si>
  <si>
    <t xml:space="preserve"> - з/плата медработников (за 2 мес.)</t>
  </si>
  <si>
    <t>Итого:</t>
  </si>
  <si>
    <t>Исполнитель:</t>
  </si>
  <si>
    <t>С.Р. Сюникаева</t>
  </si>
  <si>
    <t>ЧГОФРЛ "ПлаДиС"</t>
  </si>
  <si>
    <t>Отчет о расходовании средств   согласно</t>
  </si>
  <si>
    <t>сметы расходов целевых родительских средств на 2014-2015 учебный год.</t>
  </si>
  <si>
    <t>Необх-ые финансовые средства. Всего тыс. руб.</t>
  </si>
  <si>
    <t>2. Обеспечение функционирования лицея в режиме ресурсного центра.</t>
  </si>
  <si>
    <t>8. Нормативно-правовое и учебно-методическое  обеспечение реализации ФГОС.</t>
  </si>
  <si>
    <t xml:space="preserve"> - подписка "Ветеран Урала"</t>
  </si>
  <si>
    <t>Социализация и эффективная</t>
  </si>
  <si>
    <t>самореализация обучающихся.</t>
  </si>
  <si>
    <t>4. 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</si>
  <si>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>8. Развитие системы  ученического самоуправления.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</si>
  <si>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 перспективных детей</t>
    </r>
    <r>
      <rPr>
        <sz val="9"/>
        <rFont val="Times New Roman"/>
        <family val="1"/>
        <charset val="204"/>
      </rPr>
      <t>.</t>
    </r>
  </si>
  <si>
    <t>1. Совершенствование методической и материально-технической базы для организации работы по развитию одаренности обучающихся.</t>
  </si>
  <si>
    <t>2. Повышение квалификации педагогических работников в отношении работы с одарёнными и перспективными детьми.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</si>
  <si>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</si>
  <si>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>9.Финансирование  участия  обучающихся в районно-городских, региональных, российских олимпиадах и конкурсах.</t>
  </si>
  <si>
    <t>3. Обеспечение активного участия педагогов в мероприятиях лаборатории РЦ «Развитие педагогического потенциала».</t>
  </si>
  <si>
    <t>6. Проведение научно-практической конференции педагогов.</t>
  </si>
  <si>
    <r>
      <t xml:space="preserve">1.Развитие инфраструктуры образовательного учреждения (рем.работы, благоустройство территории, приоб-ние совр.техники, учебного, лаб.оборудования).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</si>
  <si>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 (за 2 мес.)</t>
  </si>
  <si>
    <t xml:space="preserve"> - замена окон ПВХ (каб.12, 22)</t>
  </si>
  <si>
    <t xml:space="preserve"> - замена радиаторов (а\зал)</t>
  </si>
  <si>
    <t>4. Расчетно- кассовое обслуживание банком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</si>
</sst>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Bookman Old Style"/>
      <family val="1"/>
      <charset val="204"/>
    </font>
    <font>
      <b/>
      <sz val="12"/>
      <name val="Bookman Old Style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164" fontId="6" fillId="0" borderId="8" xfId="0" applyNumberFormat="1" applyFont="1" applyBorder="1"/>
    <xf numFmtId="0" fontId="6" fillId="0" borderId="9" xfId="0" applyFont="1" applyBorder="1" applyAlignment="1">
      <alignment horizontal="justify" vertical="top" wrapText="1"/>
    </xf>
    <xf numFmtId="164" fontId="6" fillId="0" borderId="10" xfId="0" applyNumberFormat="1" applyFont="1" applyBorder="1"/>
    <xf numFmtId="164" fontId="6" fillId="0" borderId="0" xfId="0" applyNumberFormat="1" applyFont="1"/>
    <xf numFmtId="0" fontId="6" fillId="0" borderId="4" xfId="0" applyFont="1" applyBorder="1" applyAlignment="1">
      <alignment horizontal="justify" vertical="top" wrapText="1"/>
    </xf>
    <xf numFmtId="164" fontId="6" fillId="0" borderId="14" xfId="0" applyNumberFormat="1" applyFont="1" applyBorder="1"/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64" fontId="6" fillId="2" borderId="8" xfId="0" applyNumberFormat="1" applyFont="1" applyFill="1" applyBorder="1"/>
    <xf numFmtId="0" fontId="9" fillId="0" borderId="0" xfId="0" applyFont="1" applyBorder="1" applyAlignment="1">
      <alignment vertical="top" wrapText="1"/>
    </xf>
    <xf numFmtId="164" fontId="6" fillId="2" borderId="10" xfId="0" applyNumberFormat="1" applyFont="1" applyFill="1" applyBorder="1"/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horizontal="justify" vertical="top" wrapText="1"/>
    </xf>
    <xf numFmtId="164" fontId="6" fillId="2" borderId="14" xfId="0" applyNumberFormat="1" applyFont="1" applyFill="1" applyBorder="1"/>
    <xf numFmtId="0" fontId="8" fillId="0" borderId="9" xfId="0" applyFont="1" applyFill="1" applyBorder="1" applyAlignment="1">
      <alignment horizontal="right" vertical="top" wrapText="1"/>
    </xf>
    <xf numFmtId="164" fontId="6" fillId="2" borderId="19" xfId="0" applyNumberFormat="1" applyFont="1" applyFill="1" applyBorder="1"/>
    <xf numFmtId="164" fontId="6" fillId="2" borderId="15" xfId="0" applyNumberFormat="1" applyFont="1" applyFill="1" applyBorder="1"/>
    <xf numFmtId="0" fontId="9" fillId="0" borderId="18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/>
    </xf>
    <xf numFmtId="164" fontId="6" fillId="0" borderId="20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/>
    <xf numFmtId="14" fontId="6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top" wrapText="1"/>
    </xf>
    <xf numFmtId="164" fontId="6" fillId="0" borderId="15" xfId="0" applyNumberFormat="1" applyFont="1" applyBorder="1"/>
    <xf numFmtId="164" fontId="6" fillId="0" borderId="17" xfId="0" applyNumberFormat="1" applyFont="1" applyBorder="1"/>
    <xf numFmtId="164" fontId="6" fillId="0" borderId="9" xfId="0" applyNumberFormat="1" applyFont="1" applyBorder="1"/>
    <xf numFmtId="0" fontId="6" fillId="0" borderId="21" xfId="0" applyFont="1" applyBorder="1" applyAlignment="1">
      <alignment horizontal="justify" vertical="top" wrapText="1"/>
    </xf>
    <xf numFmtId="164" fontId="6" fillId="0" borderId="21" xfId="0" applyNumberFormat="1" applyFont="1" applyBorder="1"/>
    <xf numFmtId="164" fontId="6" fillId="0" borderId="4" xfId="0" applyNumberFormat="1" applyFont="1" applyBorder="1"/>
    <xf numFmtId="0" fontId="6" fillId="0" borderId="9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164" fontId="6" fillId="0" borderId="24" xfId="0" applyNumberFormat="1" applyFont="1" applyBorder="1"/>
    <xf numFmtId="0" fontId="6" fillId="0" borderId="4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164" fontId="6" fillId="0" borderId="27" xfId="0" applyNumberFormat="1" applyFont="1" applyBorder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F37" sqref="F37"/>
    </sheetView>
  </sheetViews>
  <sheetFormatPr defaultRowHeight="15" x14ac:dyDescent="0.25"/>
  <cols>
    <col min="1" max="16384" width="9.140625" style="1"/>
  </cols>
  <sheetData>
    <row r="1" spans="1:11" ht="15.75" x14ac:dyDescent="0.25">
      <c r="A1" s="2" t="s">
        <v>0</v>
      </c>
      <c r="C1" s="3" t="s">
        <v>1</v>
      </c>
    </row>
    <row r="2" spans="1:11" x14ac:dyDescent="0.25">
      <c r="E2" s="4"/>
      <c r="F2" s="4"/>
    </row>
    <row r="3" spans="1:11" x14ac:dyDescent="0.25">
      <c r="B3" s="2"/>
      <c r="C3" s="2"/>
      <c r="D3" s="2"/>
      <c r="E3" s="5"/>
      <c r="F3" s="4"/>
    </row>
    <row r="4" spans="1:11" x14ac:dyDescent="0.25">
      <c r="A4" s="2" t="s">
        <v>2</v>
      </c>
      <c r="B4" s="2"/>
      <c r="C4" s="2"/>
      <c r="D4" s="2"/>
      <c r="E4" s="5"/>
      <c r="F4" s="4"/>
    </row>
    <row r="5" spans="1:11" x14ac:dyDescent="0.25">
      <c r="A5" s="2" t="s">
        <v>3</v>
      </c>
      <c r="B5" s="2"/>
      <c r="C5" s="2"/>
      <c r="E5" s="5"/>
      <c r="F5" s="4"/>
    </row>
    <row r="6" spans="1:11" x14ac:dyDescent="0.25">
      <c r="A6" s="2" t="s">
        <v>4</v>
      </c>
      <c r="B6" s="2"/>
      <c r="C6" s="2"/>
      <c r="E6" s="5"/>
      <c r="F6" s="4"/>
    </row>
    <row r="7" spans="1:11" x14ac:dyDescent="0.25">
      <c r="A7" s="2" t="s">
        <v>5</v>
      </c>
      <c r="B7" s="2"/>
      <c r="C7" s="2"/>
      <c r="D7" s="2"/>
      <c r="E7" s="5"/>
      <c r="F7" s="4"/>
    </row>
    <row r="8" spans="1:11" x14ac:dyDescent="0.25">
      <c r="A8" s="2"/>
      <c r="B8" s="2"/>
      <c r="C8" s="2"/>
      <c r="D8" s="2"/>
      <c r="E8" s="5"/>
      <c r="F8" s="4"/>
    </row>
    <row r="9" spans="1:11" x14ac:dyDescent="0.25">
      <c r="A9" s="2" t="s">
        <v>6</v>
      </c>
      <c r="B9" s="2"/>
      <c r="C9" s="2"/>
      <c r="D9" s="2"/>
      <c r="E9" s="5"/>
      <c r="F9" s="4"/>
    </row>
    <row r="10" spans="1:11" x14ac:dyDescent="0.25">
      <c r="A10" s="2" t="s">
        <v>7</v>
      </c>
      <c r="B10" s="2"/>
      <c r="C10" s="2"/>
      <c r="D10" s="2"/>
      <c r="E10" s="5"/>
      <c r="F10" s="4"/>
    </row>
    <row r="11" spans="1:11" x14ac:dyDescent="0.25">
      <c r="A11" s="2" t="s">
        <v>8</v>
      </c>
      <c r="B11" s="2"/>
      <c r="C11" s="2"/>
      <c r="D11" s="2"/>
      <c r="E11" s="5"/>
      <c r="F11" s="2"/>
    </row>
    <row r="12" spans="1:11" x14ac:dyDescent="0.25">
      <c r="A12" s="2" t="s">
        <v>9</v>
      </c>
      <c r="B12" s="2"/>
      <c r="C12" s="2"/>
      <c r="D12" s="2"/>
      <c r="E12" s="5"/>
      <c r="F12" s="4"/>
    </row>
    <row r="13" spans="1:11" x14ac:dyDescent="0.25">
      <c r="A13" s="2" t="s">
        <v>10</v>
      </c>
      <c r="B13" s="2"/>
      <c r="C13" s="2"/>
      <c r="D13" s="2"/>
      <c r="E13" s="5"/>
      <c r="F13" s="4"/>
    </row>
    <row r="14" spans="1:11" x14ac:dyDescent="0.25">
      <c r="A14" s="2" t="s">
        <v>11</v>
      </c>
      <c r="B14" s="2"/>
      <c r="C14" s="2"/>
      <c r="D14" s="2"/>
      <c r="E14" s="5"/>
      <c r="F14" s="2"/>
    </row>
    <row r="15" spans="1:11" x14ac:dyDescent="0.25">
      <c r="A15" s="4"/>
      <c r="B15" s="5"/>
      <c r="C15" s="5"/>
      <c r="D15" s="5"/>
      <c r="E15" s="5"/>
      <c r="F15" s="4"/>
      <c r="G15" s="4"/>
      <c r="H15" s="4"/>
      <c r="I15" s="4"/>
      <c r="J15" s="4"/>
      <c r="K15" s="4"/>
    </row>
    <row r="16" spans="1:11" x14ac:dyDescent="0.25">
      <c r="A16" s="6"/>
      <c r="B16" s="7"/>
      <c r="C16" s="7"/>
      <c r="D16" s="7"/>
      <c r="E16" s="7"/>
      <c r="F16" s="6"/>
      <c r="G16" s="6"/>
      <c r="H16" s="6"/>
      <c r="I16" s="6"/>
      <c r="J16" s="6"/>
      <c r="K16" s="6"/>
    </row>
    <row r="17" spans="1:6" x14ac:dyDescent="0.25">
      <c r="B17" s="2"/>
      <c r="C17" s="2"/>
      <c r="D17" s="2"/>
      <c r="E17" s="5"/>
      <c r="F17" s="4"/>
    </row>
    <row r="18" spans="1:6" ht="15.75" x14ac:dyDescent="0.25">
      <c r="A18" s="2" t="s">
        <v>0</v>
      </c>
      <c r="C18" s="3" t="s">
        <v>12</v>
      </c>
    </row>
    <row r="19" spans="1:6" x14ac:dyDescent="0.25">
      <c r="E19" s="4"/>
      <c r="F19" s="4"/>
    </row>
    <row r="20" spans="1:6" x14ac:dyDescent="0.25">
      <c r="B20" s="2"/>
      <c r="C20" s="2"/>
      <c r="D20" s="2"/>
      <c r="E20" s="5"/>
      <c r="F20" s="4"/>
    </row>
    <row r="21" spans="1:6" x14ac:dyDescent="0.25">
      <c r="A21" s="2" t="s">
        <v>2</v>
      </c>
      <c r="B21" s="2"/>
      <c r="C21" s="2"/>
      <c r="D21" s="2"/>
      <c r="E21" s="5"/>
      <c r="F21" s="4"/>
    </row>
    <row r="22" spans="1:6" x14ac:dyDescent="0.25">
      <c r="A22" s="2" t="s">
        <v>3</v>
      </c>
      <c r="B22" s="2"/>
      <c r="C22" s="2"/>
      <c r="E22" s="5"/>
      <c r="F22" s="4"/>
    </row>
    <row r="23" spans="1:6" x14ac:dyDescent="0.25">
      <c r="A23" s="2" t="s">
        <v>4</v>
      </c>
      <c r="B23" s="2"/>
      <c r="C23" s="2"/>
      <c r="E23" s="5"/>
      <c r="F23" s="4"/>
    </row>
    <row r="24" spans="1:6" x14ac:dyDescent="0.25">
      <c r="A24" s="2" t="s">
        <v>5</v>
      </c>
      <c r="B24" s="2"/>
      <c r="C24" s="2"/>
      <c r="D24" s="2"/>
      <c r="E24" s="5"/>
      <c r="F24" s="4"/>
    </row>
    <row r="25" spans="1:6" x14ac:dyDescent="0.25">
      <c r="A25" s="2"/>
      <c r="B25" s="2"/>
      <c r="C25" s="2"/>
      <c r="D25" s="2"/>
      <c r="E25" s="5"/>
      <c r="F25" s="4"/>
    </row>
    <row r="26" spans="1:6" x14ac:dyDescent="0.25">
      <c r="A26" s="2" t="s">
        <v>6</v>
      </c>
      <c r="B26" s="2"/>
      <c r="C26" s="2"/>
      <c r="D26" s="2"/>
      <c r="E26" s="5"/>
      <c r="F26" s="4"/>
    </row>
    <row r="27" spans="1:6" x14ac:dyDescent="0.25">
      <c r="A27" s="2" t="s">
        <v>7</v>
      </c>
      <c r="B27" s="2"/>
      <c r="C27" s="2"/>
      <c r="D27" s="2"/>
      <c r="E27" s="5"/>
      <c r="F27" s="4"/>
    </row>
    <row r="28" spans="1:6" x14ac:dyDescent="0.25">
      <c r="A28" s="2" t="s">
        <v>8</v>
      </c>
      <c r="B28" s="2"/>
      <c r="C28" s="2"/>
      <c r="D28" s="2"/>
      <c r="E28" s="5"/>
      <c r="F28" s="2"/>
    </row>
    <row r="29" spans="1:6" x14ac:dyDescent="0.25">
      <c r="A29" s="2" t="s">
        <v>9</v>
      </c>
      <c r="B29" s="2"/>
      <c r="C29" s="2"/>
      <c r="D29" s="2"/>
      <c r="E29" s="5"/>
      <c r="F29" s="4"/>
    </row>
    <row r="30" spans="1:6" x14ac:dyDescent="0.25">
      <c r="A30" s="2" t="s">
        <v>10</v>
      </c>
      <c r="B30" s="2"/>
      <c r="C30" s="2"/>
      <c r="D30" s="2"/>
      <c r="E30" s="5"/>
      <c r="F30" s="4"/>
    </row>
    <row r="31" spans="1:6" x14ac:dyDescent="0.25">
      <c r="A31" s="2" t="s">
        <v>11</v>
      </c>
      <c r="B31" s="2"/>
      <c r="C31" s="2"/>
      <c r="D31" s="2"/>
      <c r="E31" s="5"/>
      <c r="F31" s="2"/>
    </row>
    <row r="32" spans="1:6" x14ac:dyDescent="0.25">
      <c r="B32" s="2"/>
      <c r="C32" s="2"/>
      <c r="D32" s="2"/>
      <c r="E32" s="5"/>
      <c r="F32" s="4"/>
    </row>
    <row r="33" spans="1:11" x14ac:dyDescent="0.25">
      <c r="A33" s="6"/>
      <c r="B33" s="7"/>
      <c r="C33" s="7"/>
      <c r="D33" s="7"/>
      <c r="E33" s="7"/>
      <c r="F33" s="6"/>
      <c r="G33" s="6"/>
      <c r="H33" s="6"/>
      <c r="I33" s="6"/>
      <c r="J33" s="6"/>
      <c r="K33" s="6"/>
    </row>
    <row r="35" spans="1:11" ht="15.75" x14ac:dyDescent="0.25">
      <c r="A35" s="2" t="s">
        <v>0</v>
      </c>
      <c r="C35" s="3" t="s">
        <v>12</v>
      </c>
    </row>
    <row r="36" spans="1:11" x14ac:dyDescent="0.25">
      <c r="E36" s="4"/>
      <c r="F36" s="4"/>
    </row>
    <row r="37" spans="1:11" x14ac:dyDescent="0.25">
      <c r="B37" s="2"/>
      <c r="C37" s="2"/>
      <c r="D37" s="2"/>
      <c r="E37" s="5"/>
      <c r="F37" s="4"/>
    </row>
    <row r="38" spans="1:11" x14ac:dyDescent="0.25">
      <c r="A38" s="2" t="s">
        <v>2</v>
      </c>
      <c r="B38" s="2"/>
      <c r="C38" s="2"/>
      <c r="D38" s="2"/>
      <c r="E38" s="5"/>
      <c r="F38" s="4"/>
    </row>
    <row r="39" spans="1:11" x14ac:dyDescent="0.25">
      <c r="A39" s="2" t="s">
        <v>3</v>
      </c>
      <c r="B39" s="2"/>
      <c r="C39" s="2"/>
      <c r="E39" s="5"/>
      <c r="F39" s="4"/>
    </row>
    <row r="40" spans="1:11" x14ac:dyDescent="0.25">
      <c r="A40" s="2" t="s">
        <v>4</v>
      </c>
      <c r="B40" s="2"/>
      <c r="C40" s="2"/>
      <c r="E40" s="5"/>
      <c r="F40" s="4"/>
    </row>
    <row r="41" spans="1:11" x14ac:dyDescent="0.25">
      <c r="A41" s="2" t="s">
        <v>5</v>
      </c>
      <c r="B41" s="2"/>
      <c r="C41" s="2"/>
      <c r="D41" s="2"/>
      <c r="E41" s="5"/>
      <c r="F41" s="4"/>
    </row>
    <row r="42" spans="1:11" x14ac:dyDescent="0.25">
      <c r="A42" s="2"/>
      <c r="B42" s="2"/>
      <c r="C42" s="2"/>
      <c r="D42" s="2"/>
      <c r="E42" s="5"/>
      <c r="F42" s="4"/>
    </row>
    <row r="43" spans="1:11" x14ac:dyDescent="0.25">
      <c r="A43" s="2" t="s">
        <v>6</v>
      </c>
      <c r="B43" s="2"/>
      <c r="C43" s="2"/>
      <c r="D43" s="2"/>
      <c r="E43" s="5"/>
      <c r="F43" s="4"/>
    </row>
    <row r="44" spans="1:11" x14ac:dyDescent="0.25">
      <c r="A44" s="2" t="s">
        <v>7</v>
      </c>
      <c r="B44" s="2"/>
      <c r="C44" s="2"/>
      <c r="D44" s="2"/>
      <c r="E44" s="5"/>
      <c r="F44" s="4"/>
    </row>
    <row r="45" spans="1:11" x14ac:dyDescent="0.25">
      <c r="A45" s="2" t="s">
        <v>8</v>
      </c>
      <c r="B45" s="2"/>
      <c r="C45" s="2"/>
      <c r="D45" s="2"/>
      <c r="E45" s="5"/>
      <c r="F45" s="2"/>
    </row>
    <row r="46" spans="1:11" x14ac:dyDescent="0.25">
      <c r="A46" s="2" t="s">
        <v>9</v>
      </c>
      <c r="B46" s="2"/>
      <c r="C46" s="2"/>
      <c r="D46" s="2"/>
      <c r="E46" s="5"/>
      <c r="F46" s="4"/>
    </row>
    <row r="47" spans="1:11" x14ac:dyDescent="0.25">
      <c r="A47" s="2" t="s">
        <v>10</v>
      </c>
      <c r="B47" s="2"/>
      <c r="C47" s="2"/>
      <c r="D47" s="2"/>
      <c r="E47" s="5"/>
      <c r="F47" s="4"/>
    </row>
    <row r="48" spans="1:11" x14ac:dyDescent="0.25">
      <c r="A48" s="2" t="s">
        <v>11</v>
      </c>
      <c r="B48" s="2"/>
      <c r="C48" s="2"/>
      <c r="D48" s="2"/>
      <c r="E48" s="5"/>
      <c r="F48" s="2"/>
    </row>
    <row r="49" spans="2:6" x14ac:dyDescent="0.25">
      <c r="B49" s="2"/>
      <c r="C49" s="2"/>
      <c r="D49" s="2"/>
      <c r="E49" s="5"/>
      <c r="F4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K72" sqref="K72"/>
    </sheetView>
  </sheetViews>
  <sheetFormatPr defaultRowHeight="12" x14ac:dyDescent="0.2"/>
  <cols>
    <col min="1" max="1" width="5" style="9" customWidth="1"/>
    <col min="2" max="2" width="14.140625" style="9" customWidth="1"/>
    <col min="3" max="3" width="43.5703125" style="9" customWidth="1"/>
    <col min="4" max="4" width="11.140625" style="9" customWidth="1"/>
    <col min="5" max="6" width="12.28515625" style="9" customWidth="1"/>
    <col min="7" max="7" width="14.85546875" style="9" customWidth="1"/>
    <col min="8" max="256" width="9.140625" style="9"/>
    <col min="257" max="257" width="5" style="9" customWidth="1"/>
    <col min="258" max="258" width="14.140625" style="9" customWidth="1"/>
    <col min="259" max="259" width="43.5703125" style="9" customWidth="1"/>
    <col min="260" max="260" width="11.140625" style="9" customWidth="1"/>
    <col min="261" max="262" width="12.28515625" style="9" customWidth="1"/>
    <col min="263" max="263" width="14.85546875" style="9" customWidth="1"/>
    <col min="264" max="512" width="9.140625" style="9"/>
    <col min="513" max="513" width="5" style="9" customWidth="1"/>
    <col min="514" max="514" width="14.140625" style="9" customWidth="1"/>
    <col min="515" max="515" width="43.5703125" style="9" customWidth="1"/>
    <col min="516" max="516" width="11.140625" style="9" customWidth="1"/>
    <col min="517" max="518" width="12.28515625" style="9" customWidth="1"/>
    <col min="519" max="519" width="14.85546875" style="9" customWidth="1"/>
    <col min="520" max="768" width="9.140625" style="9"/>
    <col min="769" max="769" width="5" style="9" customWidth="1"/>
    <col min="770" max="770" width="14.140625" style="9" customWidth="1"/>
    <col min="771" max="771" width="43.5703125" style="9" customWidth="1"/>
    <col min="772" max="772" width="11.140625" style="9" customWidth="1"/>
    <col min="773" max="774" width="12.28515625" style="9" customWidth="1"/>
    <col min="775" max="775" width="14.85546875" style="9" customWidth="1"/>
    <col min="776" max="1024" width="9.140625" style="9"/>
    <col min="1025" max="1025" width="5" style="9" customWidth="1"/>
    <col min="1026" max="1026" width="14.140625" style="9" customWidth="1"/>
    <col min="1027" max="1027" width="43.5703125" style="9" customWidth="1"/>
    <col min="1028" max="1028" width="11.140625" style="9" customWidth="1"/>
    <col min="1029" max="1030" width="12.28515625" style="9" customWidth="1"/>
    <col min="1031" max="1031" width="14.85546875" style="9" customWidth="1"/>
    <col min="1032" max="1280" width="9.140625" style="9"/>
    <col min="1281" max="1281" width="5" style="9" customWidth="1"/>
    <col min="1282" max="1282" width="14.140625" style="9" customWidth="1"/>
    <col min="1283" max="1283" width="43.5703125" style="9" customWidth="1"/>
    <col min="1284" max="1284" width="11.140625" style="9" customWidth="1"/>
    <col min="1285" max="1286" width="12.28515625" style="9" customWidth="1"/>
    <col min="1287" max="1287" width="14.85546875" style="9" customWidth="1"/>
    <col min="1288" max="1536" width="9.140625" style="9"/>
    <col min="1537" max="1537" width="5" style="9" customWidth="1"/>
    <col min="1538" max="1538" width="14.140625" style="9" customWidth="1"/>
    <col min="1539" max="1539" width="43.5703125" style="9" customWidth="1"/>
    <col min="1540" max="1540" width="11.140625" style="9" customWidth="1"/>
    <col min="1541" max="1542" width="12.28515625" style="9" customWidth="1"/>
    <col min="1543" max="1543" width="14.85546875" style="9" customWidth="1"/>
    <col min="1544" max="1792" width="9.140625" style="9"/>
    <col min="1793" max="1793" width="5" style="9" customWidth="1"/>
    <col min="1794" max="1794" width="14.140625" style="9" customWidth="1"/>
    <col min="1795" max="1795" width="43.5703125" style="9" customWidth="1"/>
    <col min="1796" max="1796" width="11.140625" style="9" customWidth="1"/>
    <col min="1797" max="1798" width="12.28515625" style="9" customWidth="1"/>
    <col min="1799" max="1799" width="14.85546875" style="9" customWidth="1"/>
    <col min="1800" max="2048" width="9.140625" style="9"/>
    <col min="2049" max="2049" width="5" style="9" customWidth="1"/>
    <col min="2050" max="2050" width="14.140625" style="9" customWidth="1"/>
    <col min="2051" max="2051" width="43.5703125" style="9" customWidth="1"/>
    <col min="2052" max="2052" width="11.140625" style="9" customWidth="1"/>
    <col min="2053" max="2054" width="12.28515625" style="9" customWidth="1"/>
    <col min="2055" max="2055" width="14.85546875" style="9" customWidth="1"/>
    <col min="2056" max="2304" width="9.140625" style="9"/>
    <col min="2305" max="2305" width="5" style="9" customWidth="1"/>
    <col min="2306" max="2306" width="14.140625" style="9" customWidth="1"/>
    <col min="2307" max="2307" width="43.5703125" style="9" customWidth="1"/>
    <col min="2308" max="2308" width="11.140625" style="9" customWidth="1"/>
    <col min="2309" max="2310" width="12.28515625" style="9" customWidth="1"/>
    <col min="2311" max="2311" width="14.85546875" style="9" customWidth="1"/>
    <col min="2312" max="2560" width="9.140625" style="9"/>
    <col min="2561" max="2561" width="5" style="9" customWidth="1"/>
    <col min="2562" max="2562" width="14.140625" style="9" customWidth="1"/>
    <col min="2563" max="2563" width="43.5703125" style="9" customWidth="1"/>
    <col min="2564" max="2564" width="11.140625" style="9" customWidth="1"/>
    <col min="2565" max="2566" width="12.28515625" style="9" customWidth="1"/>
    <col min="2567" max="2567" width="14.85546875" style="9" customWidth="1"/>
    <col min="2568" max="2816" width="9.140625" style="9"/>
    <col min="2817" max="2817" width="5" style="9" customWidth="1"/>
    <col min="2818" max="2818" width="14.140625" style="9" customWidth="1"/>
    <col min="2819" max="2819" width="43.5703125" style="9" customWidth="1"/>
    <col min="2820" max="2820" width="11.140625" style="9" customWidth="1"/>
    <col min="2821" max="2822" width="12.28515625" style="9" customWidth="1"/>
    <col min="2823" max="2823" width="14.85546875" style="9" customWidth="1"/>
    <col min="2824" max="3072" width="9.140625" style="9"/>
    <col min="3073" max="3073" width="5" style="9" customWidth="1"/>
    <col min="3074" max="3074" width="14.140625" style="9" customWidth="1"/>
    <col min="3075" max="3075" width="43.5703125" style="9" customWidth="1"/>
    <col min="3076" max="3076" width="11.140625" style="9" customWidth="1"/>
    <col min="3077" max="3078" width="12.28515625" style="9" customWidth="1"/>
    <col min="3079" max="3079" width="14.85546875" style="9" customWidth="1"/>
    <col min="3080" max="3328" width="9.140625" style="9"/>
    <col min="3329" max="3329" width="5" style="9" customWidth="1"/>
    <col min="3330" max="3330" width="14.140625" style="9" customWidth="1"/>
    <col min="3331" max="3331" width="43.5703125" style="9" customWidth="1"/>
    <col min="3332" max="3332" width="11.140625" style="9" customWidth="1"/>
    <col min="3333" max="3334" width="12.28515625" style="9" customWidth="1"/>
    <col min="3335" max="3335" width="14.85546875" style="9" customWidth="1"/>
    <col min="3336" max="3584" width="9.140625" style="9"/>
    <col min="3585" max="3585" width="5" style="9" customWidth="1"/>
    <col min="3586" max="3586" width="14.140625" style="9" customWidth="1"/>
    <col min="3587" max="3587" width="43.5703125" style="9" customWidth="1"/>
    <col min="3588" max="3588" width="11.140625" style="9" customWidth="1"/>
    <col min="3589" max="3590" width="12.28515625" style="9" customWidth="1"/>
    <col min="3591" max="3591" width="14.85546875" style="9" customWidth="1"/>
    <col min="3592" max="3840" width="9.140625" style="9"/>
    <col min="3841" max="3841" width="5" style="9" customWidth="1"/>
    <col min="3842" max="3842" width="14.140625" style="9" customWidth="1"/>
    <col min="3843" max="3843" width="43.5703125" style="9" customWidth="1"/>
    <col min="3844" max="3844" width="11.140625" style="9" customWidth="1"/>
    <col min="3845" max="3846" width="12.28515625" style="9" customWidth="1"/>
    <col min="3847" max="3847" width="14.85546875" style="9" customWidth="1"/>
    <col min="3848" max="4096" width="9.140625" style="9"/>
    <col min="4097" max="4097" width="5" style="9" customWidth="1"/>
    <col min="4098" max="4098" width="14.140625" style="9" customWidth="1"/>
    <col min="4099" max="4099" width="43.5703125" style="9" customWidth="1"/>
    <col min="4100" max="4100" width="11.140625" style="9" customWidth="1"/>
    <col min="4101" max="4102" width="12.28515625" style="9" customWidth="1"/>
    <col min="4103" max="4103" width="14.85546875" style="9" customWidth="1"/>
    <col min="4104" max="4352" width="9.140625" style="9"/>
    <col min="4353" max="4353" width="5" style="9" customWidth="1"/>
    <col min="4354" max="4354" width="14.140625" style="9" customWidth="1"/>
    <col min="4355" max="4355" width="43.5703125" style="9" customWidth="1"/>
    <col min="4356" max="4356" width="11.140625" style="9" customWidth="1"/>
    <col min="4357" max="4358" width="12.28515625" style="9" customWidth="1"/>
    <col min="4359" max="4359" width="14.85546875" style="9" customWidth="1"/>
    <col min="4360" max="4608" width="9.140625" style="9"/>
    <col min="4609" max="4609" width="5" style="9" customWidth="1"/>
    <col min="4610" max="4610" width="14.140625" style="9" customWidth="1"/>
    <col min="4611" max="4611" width="43.5703125" style="9" customWidth="1"/>
    <col min="4612" max="4612" width="11.140625" style="9" customWidth="1"/>
    <col min="4613" max="4614" width="12.28515625" style="9" customWidth="1"/>
    <col min="4615" max="4615" width="14.85546875" style="9" customWidth="1"/>
    <col min="4616" max="4864" width="9.140625" style="9"/>
    <col min="4865" max="4865" width="5" style="9" customWidth="1"/>
    <col min="4866" max="4866" width="14.140625" style="9" customWidth="1"/>
    <col min="4867" max="4867" width="43.5703125" style="9" customWidth="1"/>
    <col min="4868" max="4868" width="11.140625" style="9" customWidth="1"/>
    <col min="4869" max="4870" width="12.28515625" style="9" customWidth="1"/>
    <col min="4871" max="4871" width="14.85546875" style="9" customWidth="1"/>
    <col min="4872" max="5120" width="9.140625" style="9"/>
    <col min="5121" max="5121" width="5" style="9" customWidth="1"/>
    <col min="5122" max="5122" width="14.140625" style="9" customWidth="1"/>
    <col min="5123" max="5123" width="43.5703125" style="9" customWidth="1"/>
    <col min="5124" max="5124" width="11.140625" style="9" customWidth="1"/>
    <col min="5125" max="5126" width="12.28515625" style="9" customWidth="1"/>
    <col min="5127" max="5127" width="14.85546875" style="9" customWidth="1"/>
    <col min="5128" max="5376" width="9.140625" style="9"/>
    <col min="5377" max="5377" width="5" style="9" customWidth="1"/>
    <col min="5378" max="5378" width="14.140625" style="9" customWidth="1"/>
    <col min="5379" max="5379" width="43.5703125" style="9" customWidth="1"/>
    <col min="5380" max="5380" width="11.140625" style="9" customWidth="1"/>
    <col min="5381" max="5382" width="12.28515625" style="9" customWidth="1"/>
    <col min="5383" max="5383" width="14.85546875" style="9" customWidth="1"/>
    <col min="5384" max="5632" width="9.140625" style="9"/>
    <col min="5633" max="5633" width="5" style="9" customWidth="1"/>
    <col min="5634" max="5634" width="14.140625" style="9" customWidth="1"/>
    <col min="5635" max="5635" width="43.5703125" style="9" customWidth="1"/>
    <col min="5636" max="5636" width="11.140625" style="9" customWidth="1"/>
    <col min="5637" max="5638" width="12.28515625" style="9" customWidth="1"/>
    <col min="5639" max="5639" width="14.85546875" style="9" customWidth="1"/>
    <col min="5640" max="5888" width="9.140625" style="9"/>
    <col min="5889" max="5889" width="5" style="9" customWidth="1"/>
    <col min="5890" max="5890" width="14.140625" style="9" customWidth="1"/>
    <col min="5891" max="5891" width="43.5703125" style="9" customWidth="1"/>
    <col min="5892" max="5892" width="11.140625" style="9" customWidth="1"/>
    <col min="5893" max="5894" width="12.28515625" style="9" customWidth="1"/>
    <col min="5895" max="5895" width="14.85546875" style="9" customWidth="1"/>
    <col min="5896" max="6144" width="9.140625" style="9"/>
    <col min="6145" max="6145" width="5" style="9" customWidth="1"/>
    <col min="6146" max="6146" width="14.140625" style="9" customWidth="1"/>
    <col min="6147" max="6147" width="43.5703125" style="9" customWidth="1"/>
    <col min="6148" max="6148" width="11.140625" style="9" customWidth="1"/>
    <col min="6149" max="6150" width="12.28515625" style="9" customWidth="1"/>
    <col min="6151" max="6151" width="14.85546875" style="9" customWidth="1"/>
    <col min="6152" max="6400" width="9.140625" style="9"/>
    <col min="6401" max="6401" width="5" style="9" customWidth="1"/>
    <col min="6402" max="6402" width="14.140625" style="9" customWidth="1"/>
    <col min="6403" max="6403" width="43.5703125" style="9" customWidth="1"/>
    <col min="6404" max="6404" width="11.140625" style="9" customWidth="1"/>
    <col min="6405" max="6406" width="12.28515625" style="9" customWidth="1"/>
    <col min="6407" max="6407" width="14.85546875" style="9" customWidth="1"/>
    <col min="6408" max="6656" width="9.140625" style="9"/>
    <col min="6657" max="6657" width="5" style="9" customWidth="1"/>
    <col min="6658" max="6658" width="14.140625" style="9" customWidth="1"/>
    <col min="6659" max="6659" width="43.5703125" style="9" customWidth="1"/>
    <col min="6660" max="6660" width="11.140625" style="9" customWidth="1"/>
    <col min="6661" max="6662" width="12.28515625" style="9" customWidth="1"/>
    <col min="6663" max="6663" width="14.85546875" style="9" customWidth="1"/>
    <col min="6664" max="6912" width="9.140625" style="9"/>
    <col min="6913" max="6913" width="5" style="9" customWidth="1"/>
    <col min="6914" max="6914" width="14.140625" style="9" customWidth="1"/>
    <col min="6915" max="6915" width="43.5703125" style="9" customWidth="1"/>
    <col min="6916" max="6916" width="11.140625" style="9" customWidth="1"/>
    <col min="6917" max="6918" width="12.28515625" style="9" customWidth="1"/>
    <col min="6919" max="6919" width="14.85546875" style="9" customWidth="1"/>
    <col min="6920" max="7168" width="9.140625" style="9"/>
    <col min="7169" max="7169" width="5" style="9" customWidth="1"/>
    <col min="7170" max="7170" width="14.140625" style="9" customWidth="1"/>
    <col min="7171" max="7171" width="43.5703125" style="9" customWidth="1"/>
    <col min="7172" max="7172" width="11.140625" style="9" customWidth="1"/>
    <col min="7173" max="7174" width="12.28515625" style="9" customWidth="1"/>
    <col min="7175" max="7175" width="14.85546875" style="9" customWidth="1"/>
    <col min="7176" max="7424" width="9.140625" style="9"/>
    <col min="7425" max="7425" width="5" style="9" customWidth="1"/>
    <col min="7426" max="7426" width="14.140625" style="9" customWidth="1"/>
    <col min="7427" max="7427" width="43.5703125" style="9" customWidth="1"/>
    <col min="7428" max="7428" width="11.140625" style="9" customWidth="1"/>
    <col min="7429" max="7430" width="12.28515625" style="9" customWidth="1"/>
    <col min="7431" max="7431" width="14.85546875" style="9" customWidth="1"/>
    <col min="7432" max="7680" width="9.140625" style="9"/>
    <col min="7681" max="7681" width="5" style="9" customWidth="1"/>
    <col min="7682" max="7682" width="14.140625" style="9" customWidth="1"/>
    <col min="7683" max="7683" width="43.5703125" style="9" customWidth="1"/>
    <col min="7684" max="7684" width="11.140625" style="9" customWidth="1"/>
    <col min="7685" max="7686" width="12.28515625" style="9" customWidth="1"/>
    <col min="7687" max="7687" width="14.85546875" style="9" customWidth="1"/>
    <col min="7688" max="7936" width="9.140625" style="9"/>
    <col min="7937" max="7937" width="5" style="9" customWidth="1"/>
    <col min="7938" max="7938" width="14.140625" style="9" customWidth="1"/>
    <col min="7939" max="7939" width="43.5703125" style="9" customWidth="1"/>
    <col min="7940" max="7940" width="11.140625" style="9" customWidth="1"/>
    <col min="7941" max="7942" width="12.28515625" style="9" customWidth="1"/>
    <col min="7943" max="7943" width="14.85546875" style="9" customWidth="1"/>
    <col min="7944" max="8192" width="9.140625" style="9"/>
    <col min="8193" max="8193" width="5" style="9" customWidth="1"/>
    <col min="8194" max="8194" width="14.140625" style="9" customWidth="1"/>
    <col min="8195" max="8195" width="43.5703125" style="9" customWidth="1"/>
    <col min="8196" max="8196" width="11.140625" style="9" customWidth="1"/>
    <col min="8197" max="8198" width="12.28515625" style="9" customWidth="1"/>
    <col min="8199" max="8199" width="14.85546875" style="9" customWidth="1"/>
    <col min="8200" max="8448" width="9.140625" style="9"/>
    <col min="8449" max="8449" width="5" style="9" customWidth="1"/>
    <col min="8450" max="8450" width="14.140625" style="9" customWidth="1"/>
    <col min="8451" max="8451" width="43.5703125" style="9" customWidth="1"/>
    <col min="8452" max="8452" width="11.140625" style="9" customWidth="1"/>
    <col min="8453" max="8454" width="12.28515625" style="9" customWidth="1"/>
    <col min="8455" max="8455" width="14.85546875" style="9" customWidth="1"/>
    <col min="8456" max="8704" width="9.140625" style="9"/>
    <col min="8705" max="8705" width="5" style="9" customWidth="1"/>
    <col min="8706" max="8706" width="14.140625" style="9" customWidth="1"/>
    <col min="8707" max="8707" width="43.5703125" style="9" customWidth="1"/>
    <col min="8708" max="8708" width="11.140625" style="9" customWidth="1"/>
    <col min="8709" max="8710" width="12.28515625" style="9" customWidth="1"/>
    <col min="8711" max="8711" width="14.85546875" style="9" customWidth="1"/>
    <col min="8712" max="8960" width="9.140625" style="9"/>
    <col min="8961" max="8961" width="5" style="9" customWidth="1"/>
    <col min="8962" max="8962" width="14.140625" style="9" customWidth="1"/>
    <col min="8963" max="8963" width="43.5703125" style="9" customWidth="1"/>
    <col min="8964" max="8964" width="11.140625" style="9" customWidth="1"/>
    <col min="8965" max="8966" width="12.28515625" style="9" customWidth="1"/>
    <col min="8967" max="8967" width="14.85546875" style="9" customWidth="1"/>
    <col min="8968" max="9216" width="9.140625" style="9"/>
    <col min="9217" max="9217" width="5" style="9" customWidth="1"/>
    <col min="9218" max="9218" width="14.140625" style="9" customWidth="1"/>
    <col min="9219" max="9219" width="43.5703125" style="9" customWidth="1"/>
    <col min="9220" max="9220" width="11.140625" style="9" customWidth="1"/>
    <col min="9221" max="9222" width="12.28515625" style="9" customWidth="1"/>
    <col min="9223" max="9223" width="14.85546875" style="9" customWidth="1"/>
    <col min="9224" max="9472" width="9.140625" style="9"/>
    <col min="9473" max="9473" width="5" style="9" customWidth="1"/>
    <col min="9474" max="9474" width="14.140625" style="9" customWidth="1"/>
    <col min="9475" max="9475" width="43.5703125" style="9" customWidth="1"/>
    <col min="9476" max="9476" width="11.140625" style="9" customWidth="1"/>
    <col min="9477" max="9478" width="12.28515625" style="9" customWidth="1"/>
    <col min="9479" max="9479" width="14.85546875" style="9" customWidth="1"/>
    <col min="9480" max="9728" width="9.140625" style="9"/>
    <col min="9729" max="9729" width="5" style="9" customWidth="1"/>
    <col min="9730" max="9730" width="14.140625" style="9" customWidth="1"/>
    <col min="9731" max="9731" width="43.5703125" style="9" customWidth="1"/>
    <col min="9732" max="9732" width="11.140625" style="9" customWidth="1"/>
    <col min="9733" max="9734" width="12.28515625" style="9" customWidth="1"/>
    <col min="9735" max="9735" width="14.85546875" style="9" customWidth="1"/>
    <col min="9736" max="9984" width="9.140625" style="9"/>
    <col min="9985" max="9985" width="5" style="9" customWidth="1"/>
    <col min="9986" max="9986" width="14.140625" style="9" customWidth="1"/>
    <col min="9987" max="9987" width="43.5703125" style="9" customWidth="1"/>
    <col min="9988" max="9988" width="11.140625" style="9" customWidth="1"/>
    <col min="9989" max="9990" width="12.28515625" style="9" customWidth="1"/>
    <col min="9991" max="9991" width="14.85546875" style="9" customWidth="1"/>
    <col min="9992" max="10240" width="9.140625" style="9"/>
    <col min="10241" max="10241" width="5" style="9" customWidth="1"/>
    <col min="10242" max="10242" width="14.140625" style="9" customWidth="1"/>
    <col min="10243" max="10243" width="43.5703125" style="9" customWidth="1"/>
    <col min="10244" max="10244" width="11.140625" style="9" customWidth="1"/>
    <col min="10245" max="10246" width="12.28515625" style="9" customWidth="1"/>
    <col min="10247" max="10247" width="14.85546875" style="9" customWidth="1"/>
    <col min="10248" max="10496" width="9.140625" style="9"/>
    <col min="10497" max="10497" width="5" style="9" customWidth="1"/>
    <col min="10498" max="10498" width="14.140625" style="9" customWidth="1"/>
    <col min="10499" max="10499" width="43.5703125" style="9" customWidth="1"/>
    <col min="10500" max="10500" width="11.140625" style="9" customWidth="1"/>
    <col min="10501" max="10502" width="12.28515625" style="9" customWidth="1"/>
    <col min="10503" max="10503" width="14.85546875" style="9" customWidth="1"/>
    <col min="10504" max="10752" width="9.140625" style="9"/>
    <col min="10753" max="10753" width="5" style="9" customWidth="1"/>
    <col min="10754" max="10754" width="14.140625" style="9" customWidth="1"/>
    <col min="10755" max="10755" width="43.5703125" style="9" customWidth="1"/>
    <col min="10756" max="10756" width="11.140625" style="9" customWidth="1"/>
    <col min="10757" max="10758" width="12.28515625" style="9" customWidth="1"/>
    <col min="10759" max="10759" width="14.85546875" style="9" customWidth="1"/>
    <col min="10760" max="11008" width="9.140625" style="9"/>
    <col min="11009" max="11009" width="5" style="9" customWidth="1"/>
    <col min="11010" max="11010" width="14.140625" style="9" customWidth="1"/>
    <col min="11011" max="11011" width="43.5703125" style="9" customWidth="1"/>
    <col min="11012" max="11012" width="11.140625" style="9" customWidth="1"/>
    <col min="11013" max="11014" width="12.28515625" style="9" customWidth="1"/>
    <col min="11015" max="11015" width="14.85546875" style="9" customWidth="1"/>
    <col min="11016" max="11264" width="9.140625" style="9"/>
    <col min="11265" max="11265" width="5" style="9" customWidth="1"/>
    <col min="11266" max="11266" width="14.140625" style="9" customWidth="1"/>
    <col min="11267" max="11267" width="43.5703125" style="9" customWidth="1"/>
    <col min="11268" max="11268" width="11.140625" style="9" customWidth="1"/>
    <col min="11269" max="11270" width="12.28515625" style="9" customWidth="1"/>
    <col min="11271" max="11271" width="14.85546875" style="9" customWidth="1"/>
    <col min="11272" max="11520" width="9.140625" style="9"/>
    <col min="11521" max="11521" width="5" style="9" customWidth="1"/>
    <col min="11522" max="11522" width="14.140625" style="9" customWidth="1"/>
    <col min="11523" max="11523" width="43.5703125" style="9" customWidth="1"/>
    <col min="11524" max="11524" width="11.140625" style="9" customWidth="1"/>
    <col min="11525" max="11526" width="12.28515625" style="9" customWidth="1"/>
    <col min="11527" max="11527" width="14.85546875" style="9" customWidth="1"/>
    <col min="11528" max="11776" width="9.140625" style="9"/>
    <col min="11777" max="11777" width="5" style="9" customWidth="1"/>
    <col min="11778" max="11778" width="14.140625" style="9" customWidth="1"/>
    <col min="11779" max="11779" width="43.5703125" style="9" customWidth="1"/>
    <col min="11780" max="11780" width="11.140625" style="9" customWidth="1"/>
    <col min="11781" max="11782" width="12.28515625" style="9" customWidth="1"/>
    <col min="11783" max="11783" width="14.85546875" style="9" customWidth="1"/>
    <col min="11784" max="12032" width="9.140625" style="9"/>
    <col min="12033" max="12033" width="5" style="9" customWidth="1"/>
    <col min="12034" max="12034" width="14.140625" style="9" customWidth="1"/>
    <col min="12035" max="12035" width="43.5703125" style="9" customWidth="1"/>
    <col min="12036" max="12036" width="11.140625" style="9" customWidth="1"/>
    <col min="12037" max="12038" width="12.28515625" style="9" customWidth="1"/>
    <col min="12039" max="12039" width="14.85546875" style="9" customWidth="1"/>
    <col min="12040" max="12288" width="9.140625" style="9"/>
    <col min="12289" max="12289" width="5" style="9" customWidth="1"/>
    <col min="12290" max="12290" width="14.140625" style="9" customWidth="1"/>
    <col min="12291" max="12291" width="43.5703125" style="9" customWidth="1"/>
    <col min="12292" max="12292" width="11.140625" style="9" customWidth="1"/>
    <col min="12293" max="12294" width="12.28515625" style="9" customWidth="1"/>
    <col min="12295" max="12295" width="14.85546875" style="9" customWidth="1"/>
    <col min="12296" max="12544" width="9.140625" style="9"/>
    <col min="12545" max="12545" width="5" style="9" customWidth="1"/>
    <col min="12546" max="12546" width="14.140625" style="9" customWidth="1"/>
    <col min="12547" max="12547" width="43.5703125" style="9" customWidth="1"/>
    <col min="12548" max="12548" width="11.140625" style="9" customWidth="1"/>
    <col min="12549" max="12550" width="12.28515625" style="9" customWidth="1"/>
    <col min="12551" max="12551" width="14.85546875" style="9" customWidth="1"/>
    <col min="12552" max="12800" width="9.140625" style="9"/>
    <col min="12801" max="12801" width="5" style="9" customWidth="1"/>
    <col min="12802" max="12802" width="14.140625" style="9" customWidth="1"/>
    <col min="12803" max="12803" width="43.5703125" style="9" customWidth="1"/>
    <col min="12804" max="12804" width="11.140625" style="9" customWidth="1"/>
    <col min="12805" max="12806" width="12.28515625" style="9" customWidth="1"/>
    <col min="12807" max="12807" width="14.85546875" style="9" customWidth="1"/>
    <col min="12808" max="13056" width="9.140625" style="9"/>
    <col min="13057" max="13057" width="5" style="9" customWidth="1"/>
    <col min="13058" max="13058" width="14.140625" style="9" customWidth="1"/>
    <col min="13059" max="13059" width="43.5703125" style="9" customWidth="1"/>
    <col min="13060" max="13060" width="11.140625" style="9" customWidth="1"/>
    <col min="13061" max="13062" width="12.28515625" style="9" customWidth="1"/>
    <col min="13063" max="13063" width="14.85546875" style="9" customWidth="1"/>
    <col min="13064" max="13312" width="9.140625" style="9"/>
    <col min="13313" max="13313" width="5" style="9" customWidth="1"/>
    <col min="13314" max="13314" width="14.140625" style="9" customWidth="1"/>
    <col min="13315" max="13315" width="43.5703125" style="9" customWidth="1"/>
    <col min="13316" max="13316" width="11.140625" style="9" customWidth="1"/>
    <col min="13317" max="13318" width="12.28515625" style="9" customWidth="1"/>
    <col min="13319" max="13319" width="14.85546875" style="9" customWidth="1"/>
    <col min="13320" max="13568" width="9.140625" style="9"/>
    <col min="13569" max="13569" width="5" style="9" customWidth="1"/>
    <col min="13570" max="13570" width="14.140625" style="9" customWidth="1"/>
    <col min="13571" max="13571" width="43.5703125" style="9" customWidth="1"/>
    <col min="13572" max="13572" width="11.140625" style="9" customWidth="1"/>
    <col min="13573" max="13574" width="12.28515625" style="9" customWidth="1"/>
    <col min="13575" max="13575" width="14.85546875" style="9" customWidth="1"/>
    <col min="13576" max="13824" width="9.140625" style="9"/>
    <col min="13825" max="13825" width="5" style="9" customWidth="1"/>
    <col min="13826" max="13826" width="14.140625" style="9" customWidth="1"/>
    <col min="13827" max="13827" width="43.5703125" style="9" customWidth="1"/>
    <col min="13828" max="13828" width="11.140625" style="9" customWidth="1"/>
    <col min="13829" max="13830" width="12.28515625" style="9" customWidth="1"/>
    <col min="13831" max="13831" width="14.85546875" style="9" customWidth="1"/>
    <col min="13832" max="14080" width="9.140625" style="9"/>
    <col min="14081" max="14081" width="5" style="9" customWidth="1"/>
    <col min="14082" max="14082" width="14.140625" style="9" customWidth="1"/>
    <col min="14083" max="14083" width="43.5703125" style="9" customWidth="1"/>
    <col min="14084" max="14084" width="11.140625" style="9" customWidth="1"/>
    <col min="14085" max="14086" width="12.28515625" style="9" customWidth="1"/>
    <col min="14087" max="14087" width="14.85546875" style="9" customWidth="1"/>
    <col min="14088" max="14336" width="9.140625" style="9"/>
    <col min="14337" max="14337" width="5" style="9" customWidth="1"/>
    <col min="14338" max="14338" width="14.140625" style="9" customWidth="1"/>
    <col min="14339" max="14339" width="43.5703125" style="9" customWidth="1"/>
    <col min="14340" max="14340" width="11.140625" style="9" customWidth="1"/>
    <col min="14341" max="14342" width="12.28515625" style="9" customWidth="1"/>
    <col min="14343" max="14343" width="14.85546875" style="9" customWidth="1"/>
    <col min="14344" max="14592" width="9.140625" style="9"/>
    <col min="14593" max="14593" width="5" style="9" customWidth="1"/>
    <col min="14594" max="14594" width="14.140625" style="9" customWidth="1"/>
    <col min="14595" max="14595" width="43.5703125" style="9" customWidth="1"/>
    <col min="14596" max="14596" width="11.140625" style="9" customWidth="1"/>
    <col min="14597" max="14598" width="12.28515625" style="9" customWidth="1"/>
    <col min="14599" max="14599" width="14.85546875" style="9" customWidth="1"/>
    <col min="14600" max="14848" width="9.140625" style="9"/>
    <col min="14849" max="14849" width="5" style="9" customWidth="1"/>
    <col min="14850" max="14850" width="14.140625" style="9" customWidth="1"/>
    <col min="14851" max="14851" width="43.5703125" style="9" customWidth="1"/>
    <col min="14852" max="14852" width="11.140625" style="9" customWidth="1"/>
    <col min="14853" max="14854" width="12.28515625" style="9" customWidth="1"/>
    <col min="14855" max="14855" width="14.85546875" style="9" customWidth="1"/>
    <col min="14856" max="15104" width="9.140625" style="9"/>
    <col min="15105" max="15105" width="5" style="9" customWidth="1"/>
    <col min="15106" max="15106" width="14.140625" style="9" customWidth="1"/>
    <col min="15107" max="15107" width="43.5703125" style="9" customWidth="1"/>
    <col min="15108" max="15108" width="11.140625" style="9" customWidth="1"/>
    <col min="15109" max="15110" width="12.28515625" style="9" customWidth="1"/>
    <col min="15111" max="15111" width="14.85546875" style="9" customWidth="1"/>
    <col min="15112" max="15360" width="9.140625" style="9"/>
    <col min="15361" max="15361" width="5" style="9" customWidth="1"/>
    <col min="15362" max="15362" width="14.140625" style="9" customWidth="1"/>
    <col min="15363" max="15363" width="43.5703125" style="9" customWidth="1"/>
    <col min="15364" max="15364" width="11.140625" style="9" customWidth="1"/>
    <col min="15365" max="15366" width="12.28515625" style="9" customWidth="1"/>
    <col min="15367" max="15367" width="14.85546875" style="9" customWidth="1"/>
    <col min="15368" max="15616" width="9.140625" style="9"/>
    <col min="15617" max="15617" width="5" style="9" customWidth="1"/>
    <col min="15618" max="15618" width="14.140625" style="9" customWidth="1"/>
    <col min="15619" max="15619" width="43.5703125" style="9" customWidth="1"/>
    <col min="15620" max="15620" width="11.140625" style="9" customWidth="1"/>
    <col min="15621" max="15622" width="12.28515625" style="9" customWidth="1"/>
    <col min="15623" max="15623" width="14.85546875" style="9" customWidth="1"/>
    <col min="15624" max="15872" width="9.140625" style="9"/>
    <col min="15873" max="15873" width="5" style="9" customWidth="1"/>
    <col min="15874" max="15874" width="14.140625" style="9" customWidth="1"/>
    <col min="15875" max="15875" width="43.5703125" style="9" customWidth="1"/>
    <col min="15876" max="15876" width="11.140625" style="9" customWidth="1"/>
    <col min="15877" max="15878" width="12.28515625" style="9" customWidth="1"/>
    <col min="15879" max="15879" width="14.85546875" style="9" customWidth="1"/>
    <col min="15880" max="16128" width="9.140625" style="9"/>
    <col min="16129" max="16129" width="5" style="9" customWidth="1"/>
    <col min="16130" max="16130" width="14.140625" style="9" customWidth="1"/>
    <col min="16131" max="16131" width="43.5703125" style="9" customWidth="1"/>
    <col min="16132" max="16132" width="11.140625" style="9" customWidth="1"/>
    <col min="16133" max="16134" width="12.28515625" style="9" customWidth="1"/>
    <col min="16135" max="16135" width="14.85546875" style="9" customWidth="1"/>
    <col min="16136" max="16384" width="9.140625" style="9"/>
  </cols>
  <sheetData>
    <row r="1" spans="1:7" ht="15" x14ac:dyDescent="0.25">
      <c r="A1" s="8"/>
      <c r="B1" s="8"/>
      <c r="C1" s="8"/>
      <c r="E1" s="8"/>
      <c r="F1" s="10" t="s">
        <v>13</v>
      </c>
    </row>
    <row r="2" spans="1:7" ht="15" x14ac:dyDescent="0.25">
      <c r="A2" s="8" t="s">
        <v>14</v>
      </c>
      <c r="B2" s="8"/>
      <c r="C2" s="8"/>
      <c r="E2" s="8"/>
      <c r="F2" s="10" t="s">
        <v>15</v>
      </c>
    </row>
    <row r="3" spans="1:7" ht="15" x14ac:dyDescent="0.25">
      <c r="A3" s="8"/>
      <c r="B3" s="8"/>
      <c r="C3" s="8"/>
      <c r="E3" s="8"/>
      <c r="F3" s="10" t="s">
        <v>16</v>
      </c>
    </row>
    <row r="4" spans="1:7" ht="15" x14ac:dyDescent="0.25">
      <c r="A4" s="8"/>
      <c r="B4" s="8"/>
      <c r="C4" s="8"/>
      <c r="E4" s="8"/>
      <c r="F4" s="10" t="s">
        <v>17</v>
      </c>
    </row>
    <row r="5" spans="1:7" ht="12.75" x14ac:dyDescent="0.2">
      <c r="A5" s="8"/>
      <c r="B5" s="11" t="s">
        <v>18</v>
      </c>
      <c r="C5" s="8"/>
      <c r="D5" s="8"/>
      <c r="E5" s="8"/>
      <c r="F5" s="8"/>
    </row>
    <row r="6" spans="1:7" ht="12.75" x14ac:dyDescent="0.2">
      <c r="A6" s="11" t="s">
        <v>19</v>
      </c>
      <c r="B6" s="8"/>
      <c r="C6" s="8"/>
      <c r="D6" s="8"/>
      <c r="E6" s="8"/>
      <c r="F6" s="8"/>
    </row>
    <row r="7" spans="1:7" ht="12.75" x14ac:dyDescent="0.2">
      <c r="A7" s="12" t="s">
        <v>20</v>
      </c>
      <c r="B7" s="8"/>
      <c r="C7" s="8"/>
      <c r="D7" s="8"/>
      <c r="E7" s="8"/>
      <c r="F7" s="8"/>
    </row>
    <row r="8" spans="1:7" ht="12.75" x14ac:dyDescent="0.2">
      <c r="A8" s="12"/>
      <c r="B8" s="11" t="s">
        <v>21</v>
      </c>
      <c r="C8" s="8"/>
      <c r="D8" s="8"/>
      <c r="E8" s="8"/>
      <c r="F8" s="8"/>
    </row>
    <row r="9" spans="1:7" ht="12.75" thickBot="1" x14ac:dyDescent="0.25">
      <c r="A9" s="13"/>
    </row>
    <row r="10" spans="1:7" ht="60.75" thickBot="1" x14ac:dyDescent="0.25">
      <c r="A10" s="14" t="s">
        <v>22</v>
      </c>
      <c r="B10" s="14" t="s">
        <v>23</v>
      </c>
      <c r="C10" s="14" t="s">
        <v>24</v>
      </c>
      <c r="D10" s="14" t="s">
        <v>25</v>
      </c>
      <c r="E10" s="15" t="s">
        <v>26</v>
      </c>
      <c r="F10" s="16" t="s">
        <v>27</v>
      </c>
    </row>
    <row r="11" spans="1:7" ht="12.75" customHeight="1" x14ac:dyDescent="0.2">
      <c r="A11" s="77">
        <v>1</v>
      </c>
      <c r="B11" s="95" t="s">
        <v>28</v>
      </c>
      <c r="C11" s="17" t="s">
        <v>29</v>
      </c>
      <c r="D11" s="85">
        <v>500</v>
      </c>
      <c r="E11" s="79">
        <f>3.63</f>
        <v>3.63</v>
      </c>
      <c r="F11" s="18"/>
    </row>
    <row r="12" spans="1:7" ht="12" customHeight="1" x14ac:dyDescent="0.2">
      <c r="A12" s="77"/>
      <c r="B12" s="95"/>
      <c r="C12" s="19" t="s">
        <v>30</v>
      </c>
      <c r="D12" s="86"/>
      <c r="E12" s="80"/>
      <c r="F12" s="20"/>
      <c r="G12" s="21">
        <f>SUM(F12:F12)</f>
        <v>0</v>
      </c>
    </row>
    <row r="13" spans="1:7" ht="12.75" thickBot="1" x14ac:dyDescent="0.25">
      <c r="A13" s="78"/>
      <c r="B13" s="96"/>
      <c r="C13" s="22" t="s">
        <v>31</v>
      </c>
      <c r="D13" s="87"/>
      <c r="E13" s="81"/>
      <c r="F13" s="23"/>
    </row>
    <row r="14" spans="1:7" x14ac:dyDescent="0.2">
      <c r="A14" s="76">
        <v>2</v>
      </c>
      <c r="B14" s="24" t="s">
        <v>32</v>
      </c>
      <c r="C14" s="25" t="s">
        <v>33</v>
      </c>
      <c r="D14" s="85">
        <v>300</v>
      </c>
      <c r="E14" s="79"/>
      <c r="F14" s="18"/>
    </row>
    <row r="15" spans="1:7" ht="13.5" customHeight="1" x14ac:dyDescent="0.2">
      <c r="A15" s="77"/>
      <c r="B15" s="26" t="s">
        <v>34</v>
      </c>
      <c r="C15" s="27" t="s">
        <v>35</v>
      </c>
      <c r="D15" s="86"/>
      <c r="E15" s="80"/>
      <c r="F15" s="20"/>
    </row>
    <row r="16" spans="1:7" ht="14.25" customHeight="1" thickBot="1" x14ac:dyDescent="0.25">
      <c r="A16" s="78"/>
      <c r="B16" s="26" t="s">
        <v>36</v>
      </c>
      <c r="C16" s="28" t="s">
        <v>37</v>
      </c>
      <c r="D16" s="87"/>
      <c r="E16" s="81"/>
      <c r="F16" s="23"/>
    </row>
    <row r="17" spans="1:7" ht="22.5" customHeight="1" x14ac:dyDescent="0.2">
      <c r="A17" s="88">
        <v>3</v>
      </c>
      <c r="B17" s="97" t="s">
        <v>38</v>
      </c>
      <c r="C17" s="25" t="s">
        <v>39</v>
      </c>
      <c r="D17" s="85">
        <v>250</v>
      </c>
      <c r="E17" s="79">
        <f>11.49</f>
        <v>11.49</v>
      </c>
      <c r="F17" s="18"/>
    </row>
    <row r="18" spans="1:7" ht="25.5" customHeight="1" thickBot="1" x14ac:dyDescent="0.25">
      <c r="A18" s="89"/>
      <c r="B18" s="98"/>
      <c r="C18" s="27" t="s">
        <v>40</v>
      </c>
      <c r="D18" s="86"/>
      <c r="E18" s="80"/>
      <c r="F18" s="20"/>
      <c r="G18" s="21">
        <f>SUM(F17:F18)</f>
        <v>0</v>
      </c>
    </row>
    <row r="19" spans="1:7" ht="36.75" customHeight="1" x14ac:dyDescent="0.2">
      <c r="A19" s="76">
        <v>4</v>
      </c>
      <c r="B19" s="29" t="s">
        <v>41</v>
      </c>
      <c r="C19" s="30" t="s">
        <v>42</v>
      </c>
      <c r="D19" s="85">
        <v>250</v>
      </c>
      <c r="E19" s="79">
        <f>4.7+20+26.7+2.2</f>
        <v>53.6</v>
      </c>
      <c r="F19" s="31">
        <v>2200</v>
      </c>
    </row>
    <row r="20" spans="1:7" ht="12" customHeight="1" x14ac:dyDescent="0.2">
      <c r="A20" s="77"/>
      <c r="B20" s="32" t="s">
        <v>43</v>
      </c>
      <c r="C20" s="19" t="s">
        <v>44</v>
      </c>
      <c r="D20" s="86"/>
      <c r="E20" s="80"/>
      <c r="F20" s="33"/>
    </row>
    <row r="21" spans="1:7" ht="12" customHeight="1" thickBot="1" x14ac:dyDescent="0.25">
      <c r="A21" s="78"/>
      <c r="B21" s="34"/>
      <c r="C21" s="35" t="s">
        <v>45</v>
      </c>
      <c r="D21" s="87"/>
      <c r="E21" s="81"/>
      <c r="F21" s="36"/>
      <c r="G21" s="21">
        <f>SUM(F19:F21)</f>
        <v>2200</v>
      </c>
    </row>
    <row r="22" spans="1:7" ht="48" x14ac:dyDescent="0.2">
      <c r="A22" s="76">
        <v>5</v>
      </c>
      <c r="B22" s="29" t="s">
        <v>46</v>
      </c>
      <c r="C22" s="30" t="s">
        <v>47</v>
      </c>
      <c r="D22" s="82">
        <v>5200</v>
      </c>
      <c r="E22" s="94">
        <f>298.6+116.49+399.9+87.84</f>
        <v>902.83</v>
      </c>
      <c r="F22" s="31"/>
    </row>
    <row r="23" spans="1:7" ht="12.75" x14ac:dyDescent="0.2">
      <c r="A23" s="77"/>
      <c r="B23" s="29"/>
      <c r="C23" s="37" t="s">
        <v>48</v>
      </c>
      <c r="D23" s="83"/>
      <c r="E23" s="80"/>
      <c r="F23" s="38">
        <f>247.88+1349.53</f>
        <v>1597.4099999999999</v>
      </c>
    </row>
    <row r="24" spans="1:7" ht="12.75" x14ac:dyDescent="0.2">
      <c r="A24" s="77"/>
      <c r="B24" s="29"/>
      <c r="C24" s="37" t="s">
        <v>49</v>
      </c>
      <c r="D24" s="83"/>
      <c r="E24" s="80"/>
      <c r="F24" s="38">
        <v>3125.64</v>
      </c>
    </row>
    <row r="25" spans="1:7" ht="12.75" x14ac:dyDescent="0.2">
      <c r="A25" s="77"/>
      <c r="B25" s="29"/>
      <c r="C25" s="37" t="s">
        <v>50</v>
      </c>
      <c r="D25" s="83"/>
      <c r="E25" s="80"/>
      <c r="F25" s="38"/>
    </row>
    <row r="26" spans="1:7" ht="12.75" x14ac:dyDescent="0.2">
      <c r="A26" s="77"/>
      <c r="B26" s="29"/>
      <c r="C26" s="37" t="s">
        <v>51</v>
      </c>
      <c r="D26" s="83"/>
      <c r="E26" s="80"/>
      <c r="F26" s="38">
        <v>3900</v>
      </c>
    </row>
    <row r="27" spans="1:7" ht="12.75" x14ac:dyDescent="0.2">
      <c r="A27" s="77"/>
      <c r="B27" s="29"/>
      <c r="C27" s="37" t="s">
        <v>52</v>
      </c>
      <c r="D27" s="83"/>
      <c r="E27" s="80"/>
      <c r="F27" s="38"/>
    </row>
    <row r="28" spans="1:7" ht="12.75" x14ac:dyDescent="0.2">
      <c r="A28" s="77"/>
      <c r="B28" s="29"/>
      <c r="C28" s="37" t="s">
        <v>53</v>
      </c>
      <c r="D28" s="83"/>
      <c r="E28" s="80"/>
      <c r="F28" s="38">
        <f>300+2214+2438+5977+597+979+3827</f>
        <v>16332</v>
      </c>
    </row>
    <row r="29" spans="1:7" ht="12.75" x14ac:dyDescent="0.2">
      <c r="A29" s="77"/>
      <c r="B29" s="29"/>
      <c r="C29" s="37" t="s">
        <v>54</v>
      </c>
      <c r="D29" s="83"/>
      <c r="E29" s="80"/>
      <c r="F29" s="38">
        <v>300</v>
      </c>
    </row>
    <row r="30" spans="1:7" ht="12.75" x14ac:dyDescent="0.2">
      <c r="A30" s="77"/>
      <c r="B30" s="29"/>
      <c r="C30" s="37" t="s">
        <v>55</v>
      </c>
      <c r="D30" s="83"/>
      <c r="E30" s="80"/>
      <c r="F30" s="33">
        <f>1661</f>
        <v>1661</v>
      </c>
    </row>
    <row r="31" spans="1:7" ht="12.75" x14ac:dyDescent="0.2">
      <c r="A31" s="77"/>
      <c r="B31" s="29"/>
      <c r="C31" s="37" t="s">
        <v>56</v>
      </c>
      <c r="D31" s="83"/>
      <c r="E31" s="80"/>
      <c r="F31" s="39">
        <v>210</v>
      </c>
    </row>
    <row r="32" spans="1:7" ht="12.75" x14ac:dyDescent="0.2">
      <c r="A32" s="77"/>
      <c r="B32" s="29"/>
      <c r="C32" s="37" t="s">
        <v>57</v>
      </c>
      <c r="D32" s="83"/>
      <c r="E32" s="80"/>
      <c r="F32" s="39">
        <f>3500</f>
        <v>3500</v>
      </c>
    </row>
    <row r="33" spans="1:7" ht="12.75" x14ac:dyDescent="0.2">
      <c r="A33" s="77"/>
      <c r="B33" s="29"/>
      <c r="C33" s="37" t="s">
        <v>58</v>
      </c>
      <c r="D33" s="83"/>
      <c r="E33" s="80"/>
      <c r="F33" s="39">
        <v>22005</v>
      </c>
    </row>
    <row r="34" spans="1:7" ht="12.75" x14ac:dyDescent="0.2">
      <c r="A34" s="77"/>
      <c r="B34" s="29"/>
      <c r="C34" s="37" t="s">
        <v>59</v>
      </c>
      <c r="D34" s="83"/>
      <c r="E34" s="80"/>
      <c r="F34" s="39">
        <v>9800</v>
      </c>
    </row>
    <row r="35" spans="1:7" ht="12.75" x14ac:dyDescent="0.2">
      <c r="A35" s="77"/>
      <c r="B35" s="29"/>
      <c r="C35" s="37" t="s">
        <v>60</v>
      </c>
      <c r="D35" s="83"/>
      <c r="E35" s="80"/>
      <c r="F35" s="39">
        <f>330+300+100</f>
        <v>730</v>
      </c>
    </row>
    <row r="36" spans="1:7" ht="24" x14ac:dyDescent="0.2">
      <c r="A36" s="77"/>
      <c r="B36" s="29"/>
      <c r="C36" s="19" t="s">
        <v>61</v>
      </c>
      <c r="D36" s="83"/>
      <c r="E36" s="80"/>
      <c r="F36" s="39"/>
    </row>
    <row r="37" spans="1:7" x14ac:dyDescent="0.2">
      <c r="A37" s="77"/>
      <c r="B37" s="29"/>
      <c r="C37" s="40" t="s">
        <v>62</v>
      </c>
      <c r="D37" s="83"/>
      <c r="E37" s="80"/>
      <c r="F37" s="39">
        <v>5001.4799999999996</v>
      </c>
    </row>
    <row r="38" spans="1:7" ht="12.75" thickBot="1" x14ac:dyDescent="0.25">
      <c r="A38" s="77"/>
      <c r="B38" s="29"/>
      <c r="C38" s="40" t="s">
        <v>63</v>
      </c>
      <c r="D38" s="83"/>
      <c r="E38" s="80"/>
      <c r="F38" s="39">
        <f>1776+3006.96+3006.96+11892</f>
        <v>19681.919999999998</v>
      </c>
      <c r="G38" s="21">
        <f>SUM(F22:F38)</f>
        <v>87844.45</v>
      </c>
    </row>
    <row r="39" spans="1:7" ht="12.75" thickBot="1" x14ac:dyDescent="0.25">
      <c r="A39" s="41"/>
      <c r="B39" s="42" t="s">
        <v>64</v>
      </c>
      <c r="C39" s="42"/>
      <c r="D39" s="14">
        <f>SUM(D11:D38)</f>
        <v>6500</v>
      </c>
      <c r="E39" s="43">
        <f>SUM(E11:E38)</f>
        <v>971.55000000000007</v>
      </c>
      <c r="F39" s="44">
        <f>SUM(F11:F38)</f>
        <v>90044.45</v>
      </c>
    </row>
    <row r="40" spans="1:7" x14ac:dyDescent="0.2">
      <c r="A40" s="45"/>
      <c r="E40" s="45">
        <f>318.42+136.49+426.6+90.04</f>
        <v>971.55</v>
      </c>
      <c r="F40" s="21">
        <v>90044.45</v>
      </c>
    </row>
    <row r="41" spans="1:7" x14ac:dyDescent="0.2">
      <c r="B41" s="9" t="s">
        <v>65</v>
      </c>
      <c r="C41" s="9" t="s">
        <v>66</v>
      </c>
      <c r="E41" s="46"/>
      <c r="F41" s="21">
        <f>F40-F39</f>
        <v>0</v>
      </c>
    </row>
    <row r="42" spans="1:7" x14ac:dyDescent="0.2">
      <c r="B42" s="47">
        <v>42425</v>
      </c>
      <c r="F42" s="21"/>
    </row>
    <row r="43" spans="1:7" x14ac:dyDescent="0.2">
      <c r="B43" s="48"/>
      <c r="F43" s="21"/>
    </row>
    <row r="44" spans="1:7" x14ac:dyDescent="0.2">
      <c r="B44" s="48"/>
      <c r="F44" s="21"/>
    </row>
    <row r="45" spans="1:7" x14ac:dyDescent="0.2">
      <c r="B45" s="48"/>
      <c r="F45" s="21"/>
    </row>
    <row r="46" spans="1:7" x14ac:dyDescent="0.2">
      <c r="B46" s="48"/>
      <c r="F46" s="21"/>
    </row>
    <row r="47" spans="1:7" x14ac:dyDescent="0.2">
      <c r="B47" s="48"/>
      <c r="F47" s="21"/>
    </row>
    <row r="48" spans="1:7" x14ac:dyDescent="0.2">
      <c r="B48" s="48"/>
      <c r="F48" s="21"/>
    </row>
    <row r="49" spans="1:7" ht="15" x14ac:dyDescent="0.25">
      <c r="A49" s="8"/>
      <c r="B49" s="8"/>
      <c r="C49" s="8"/>
      <c r="E49" s="8"/>
      <c r="F49" s="10" t="s">
        <v>13</v>
      </c>
    </row>
    <row r="50" spans="1:7" ht="15" x14ac:dyDescent="0.25">
      <c r="A50" s="8" t="s">
        <v>14</v>
      </c>
      <c r="B50" s="8"/>
      <c r="C50" s="8"/>
      <c r="E50" s="8"/>
      <c r="F50" s="10" t="s">
        <v>15</v>
      </c>
    </row>
    <row r="51" spans="1:7" ht="15" x14ac:dyDescent="0.25">
      <c r="A51" s="8"/>
      <c r="B51" s="8"/>
      <c r="C51" s="8"/>
      <c r="E51" s="8"/>
      <c r="F51" s="10" t="s">
        <v>16</v>
      </c>
    </row>
    <row r="52" spans="1:7" ht="15" x14ac:dyDescent="0.25">
      <c r="A52" s="8"/>
      <c r="B52" s="8"/>
      <c r="C52" s="8"/>
      <c r="E52" s="8"/>
      <c r="F52" s="10" t="s">
        <v>17</v>
      </c>
    </row>
    <row r="53" spans="1:7" ht="12.75" x14ac:dyDescent="0.2">
      <c r="A53" s="8"/>
      <c r="B53" s="11" t="s">
        <v>67</v>
      </c>
      <c r="C53" s="8"/>
      <c r="D53" s="8"/>
      <c r="E53" s="8"/>
      <c r="F53" s="8"/>
    </row>
    <row r="54" spans="1:7" ht="12.75" x14ac:dyDescent="0.2">
      <c r="A54" s="11" t="s">
        <v>68</v>
      </c>
      <c r="B54" s="8"/>
      <c r="C54" s="8"/>
      <c r="D54" s="8"/>
      <c r="E54" s="8"/>
      <c r="F54" s="8"/>
    </row>
    <row r="55" spans="1:7" ht="12.75" x14ac:dyDescent="0.2">
      <c r="A55" s="12" t="s">
        <v>69</v>
      </c>
      <c r="B55" s="8"/>
      <c r="C55" s="8"/>
      <c r="D55" s="8"/>
      <c r="E55" s="8"/>
      <c r="F55" s="8"/>
    </row>
    <row r="56" spans="1:7" ht="12.75" x14ac:dyDescent="0.2">
      <c r="A56" s="12"/>
      <c r="B56" s="11" t="str">
        <f>B8</f>
        <v>с   22.01.16   по   24.02.2016   года</v>
      </c>
      <c r="C56" s="8"/>
      <c r="D56" s="8"/>
      <c r="E56" s="8"/>
      <c r="F56" s="8"/>
    </row>
    <row r="57" spans="1:7" ht="12.75" thickBot="1" x14ac:dyDescent="0.25">
      <c r="A57" s="13"/>
    </row>
    <row r="58" spans="1:7" ht="60.75" thickBot="1" x14ac:dyDescent="0.25">
      <c r="A58" s="14" t="s">
        <v>22</v>
      </c>
      <c r="B58" s="14" t="s">
        <v>23</v>
      </c>
      <c r="C58" s="14" t="s">
        <v>24</v>
      </c>
      <c r="D58" s="14" t="s">
        <v>70</v>
      </c>
      <c r="E58" s="49" t="s">
        <v>26</v>
      </c>
      <c r="F58" s="50" t="s">
        <v>27</v>
      </c>
    </row>
    <row r="59" spans="1:7" ht="14.25" customHeight="1" x14ac:dyDescent="0.2">
      <c r="A59" s="77">
        <v>1</v>
      </c>
      <c r="B59" s="95" t="s">
        <v>28</v>
      </c>
      <c r="C59" s="17" t="s">
        <v>29</v>
      </c>
      <c r="D59" s="79">
        <v>500</v>
      </c>
      <c r="E59" s="79">
        <f>31.37+0.2</f>
        <v>31.57</v>
      </c>
      <c r="F59" s="18"/>
    </row>
    <row r="60" spans="1:7" ht="12.75" customHeight="1" x14ac:dyDescent="0.2">
      <c r="A60" s="77"/>
      <c r="B60" s="95"/>
      <c r="C60" s="19" t="s">
        <v>71</v>
      </c>
      <c r="D60" s="80"/>
      <c r="E60" s="80"/>
      <c r="F60" s="20"/>
    </row>
    <row r="61" spans="1:7" ht="12.75" customHeight="1" x14ac:dyDescent="0.2">
      <c r="A61" s="77"/>
      <c r="B61" s="95"/>
      <c r="C61" s="19" t="s">
        <v>72</v>
      </c>
      <c r="D61" s="80"/>
      <c r="E61" s="80"/>
      <c r="F61" s="20"/>
    </row>
    <row r="62" spans="1:7" x14ac:dyDescent="0.2">
      <c r="A62" s="77"/>
      <c r="B62" s="95"/>
      <c r="C62" s="19" t="s">
        <v>30</v>
      </c>
      <c r="D62" s="80"/>
      <c r="E62" s="80"/>
      <c r="F62" s="20"/>
    </row>
    <row r="63" spans="1:7" x14ac:dyDescent="0.2">
      <c r="A63" s="77"/>
      <c r="B63" s="95"/>
      <c r="C63" s="51" t="s">
        <v>73</v>
      </c>
      <c r="D63" s="80"/>
      <c r="E63" s="80"/>
      <c r="F63" s="52"/>
    </row>
    <row r="64" spans="1:7" ht="12.75" thickBot="1" x14ac:dyDescent="0.25">
      <c r="A64" s="78"/>
      <c r="B64" s="96"/>
      <c r="C64" s="22" t="s">
        <v>31</v>
      </c>
      <c r="D64" s="81"/>
      <c r="E64" s="81"/>
      <c r="F64" s="23"/>
      <c r="G64" s="21">
        <f>SUM(F59:F64)</f>
        <v>0</v>
      </c>
    </row>
    <row r="65" spans="1:7" x14ac:dyDescent="0.2">
      <c r="A65" s="76">
        <v>2</v>
      </c>
      <c r="B65" s="29" t="s">
        <v>32</v>
      </c>
      <c r="C65" s="30" t="s">
        <v>33</v>
      </c>
      <c r="D65" s="79">
        <v>300</v>
      </c>
      <c r="E65" s="85">
        <f>2+1.4</f>
        <v>3.4</v>
      </c>
      <c r="F65" s="53"/>
    </row>
    <row r="66" spans="1:7" ht="24" customHeight="1" x14ac:dyDescent="0.2">
      <c r="A66" s="77"/>
      <c r="B66" s="32" t="s">
        <v>74</v>
      </c>
      <c r="C66" s="19" t="s">
        <v>35</v>
      </c>
      <c r="D66" s="80"/>
      <c r="E66" s="86"/>
      <c r="F66" s="54"/>
    </row>
    <row r="67" spans="1:7" ht="27.75" customHeight="1" x14ac:dyDescent="0.2">
      <c r="A67" s="77"/>
      <c r="B67" s="32" t="s">
        <v>75</v>
      </c>
      <c r="C67" s="19" t="s">
        <v>76</v>
      </c>
      <c r="D67" s="80"/>
      <c r="E67" s="86"/>
      <c r="F67" s="54"/>
    </row>
    <row r="68" spans="1:7" x14ac:dyDescent="0.2">
      <c r="A68" s="77"/>
      <c r="B68" s="29"/>
      <c r="C68" s="19" t="s">
        <v>77</v>
      </c>
      <c r="D68" s="80"/>
      <c r="E68" s="86"/>
      <c r="F68" s="54"/>
    </row>
    <row r="69" spans="1:7" ht="13.5" customHeight="1" thickBot="1" x14ac:dyDescent="0.25">
      <c r="A69" s="78"/>
      <c r="B69" s="29"/>
      <c r="C69" s="55" t="s">
        <v>37</v>
      </c>
      <c r="D69" s="81"/>
      <c r="E69" s="87"/>
      <c r="F69" s="56"/>
      <c r="G69" s="21">
        <f>SUM(F65:F69)</f>
        <v>0</v>
      </c>
    </row>
    <row r="70" spans="1:7" ht="23.25" customHeight="1" x14ac:dyDescent="0.2">
      <c r="A70" s="88">
        <v>3</v>
      </c>
      <c r="B70" s="90" t="s">
        <v>78</v>
      </c>
      <c r="C70" s="30" t="s">
        <v>79</v>
      </c>
      <c r="D70" s="92">
        <v>250</v>
      </c>
      <c r="E70" s="79">
        <f xml:space="preserve"> 4.06+23.75+74.92</f>
        <v>102.73</v>
      </c>
      <c r="F70" s="53"/>
    </row>
    <row r="71" spans="1:7" ht="25.5" customHeight="1" x14ac:dyDescent="0.2">
      <c r="A71" s="89"/>
      <c r="B71" s="91"/>
      <c r="C71" s="22" t="s">
        <v>80</v>
      </c>
      <c r="D71" s="93"/>
      <c r="E71" s="80"/>
      <c r="F71" s="57"/>
    </row>
    <row r="72" spans="1:7" ht="24" customHeight="1" x14ac:dyDescent="0.2">
      <c r="A72" s="89"/>
      <c r="B72" s="91"/>
      <c r="C72" s="58" t="s">
        <v>81</v>
      </c>
      <c r="D72" s="93"/>
      <c r="E72" s="80"/>
      <c r="F72" s="57">
        <v>74920</v>
      </c>
    </row>
    <row r="73" spans="1:7" ht="25.5" customHeight="1" thickBot="1" x14ac:dyDescent="0.25">
      <c r="A73" s="89"/>
      <c r="B73" s="91"/>
      <c r="C73" s="19" t="s">
        <v>82</v>
      </c>
      <c r="D73" s="93"/>
      <c r="E73" s="80"/>
      <c r="F73" s="57"/>
      <c r="G73" s="21">
        <f>SUM(F70:F73)</f>
        <v>74920</v>
      </c>
    </row>
    <row r="74" spans="1:7" ht="36" customHeight="1" x14ac:dyDescent="0.2">
      <c r="A74" s="76">
        <v>4</v>
      </c>
      <c r="B74" s="24" t="s">
        <v>41</v>
      </c>
      <c r="C74" s="30" t="s">
        <v>42</v>
      </c>
      <c r="D74" s="79">
        <v>250</v>
      </c>
      <c r="E74" s="79">
        <f>39.89+19.3</f>
        <v>59.19</v>
      </c>
      <c r="F74" s="18"/>
    </row>
    <row r="75" spans="1:7" ht="12.75" customHeight="1" x14ac:dyDescent="0.2">
      <c r="A75" s="77"/>
      <c r="B75" s="26" t="s">
        <v>43</v>
      </c>
      <c r="C75" s="19" t="s">
        <v>83</v>
      </c>
      <c r="D75" s="80"/>
      <c r="E75" s="80"/>
      <c r="F75" s="20"/>
    </row>
    <row r="76" spans="1:7" ht="24.75" customHeight="1" x14ac:dyDescent="0.2">
      <c r="A76" s="77"/>
      <c r="B76" s="59"/>
      <c r="C76" s="19" t="s">
        <v>44</v>
      </c>
      <c r="D76" s="80"/>
      <c r="E76" s="80"/>
      <c r="F76" s="20"/>
    </row>
    <row r="77" spans="1:7" ht="12" customHeight="1" x14ac:dyDescent="0.2">
      <c r="A77" s="77"/>
      <c r="B77" s="59"/>
      <c r="C77" s="19" t="s">
        <v>84</v>
      </c>
      <c r="D77" s="80"/>
      <c r="E77" s="80"/>
      <c r="F77" s="20"/>
    </row>
    <row r="78" spans="1:7" ht="29.25" customHeight="1" thickBot="1" x14ac:dyDescent="0.25">
      <c r="A78" s="78"/>
      <c r="B78" s="60"/>
      <c r="C78" s="35" t="s">
        <v>45</v>
      </c>
      <c r="D78" s="81"/>
      <c r="E78" s="81"/>
      <c r="F78" s="23"/>
      <c r="G78" s="21">
        <f>SUM(F74:F78)</f>
        <v>0</v>
      </c>
    </row>
    <row r="79" spans="1:7" ht="36" customHeight="1" x14ac:dyDescent="0.2">
      <c r="A79" s="76">
        <v>5</v>
      </c>
      <c r="B79" s="24" t="s">
        <v>46</v>
      </c>
      <c r="C79" s="25" t="s">
        <v>85</v>
      </c>
      <c r="D79" s="79">
        <v>5200</v>
      </c>
      <c r="E79" s="82">
        <f>265.88+74.69+224.6+133.69</f>
        <v>698.8599999999999</v>
      </c>
      <c r="F79" s="53"/>
    </row>
    <row r="80" spans="1:7" ht="12.75" x14ac:dyDescent="0.2">
      <c r="A80" s="77"/>
      <c r="B80" s="59"/>
      <c r="C80" s="61" t="s">
        <v>86</v>
      </c>
      <c r="D80" s="80"/>
      <c r="E80" s="83"/>
      <c r="F80" s="62">
        <v>59520</v>
      </c>
    </row>
    <row r="81" spans="1:7" ht="12.75" x14ac:dyDescent="0.2">
      <c r="A81" s="63"/>
      <c r="B81" s="59"/>
      <c r="C81" s="64" t="s">
        <v>87</v>
      </c>
      <c r="D81" s="80"/>
      <c r="E81" s="83"/>
      <c r="F81" s="54">
        <v>21000.639999999999</v>
      </c>
    </row>
    <row r="82" spans="1:7" ht="12.75" x14ac:dyDescent="0.2">
      <c r="A82" s="63"/>
      <c r="B82" s="59"/>
      <c r="C82" s="64" t="s">
        <v>88</v>
      </c>
      <c r="D82" s="80"/>
      <c r="E82" s="83"/>
      <c r="F82" s="57">
        <v>45000</v>
      </c>
    </row>
    <row r="83" spans="1:7" ht="12.75" customHeight="1" thickBot="1" x14ac:dyDescent="0.25">
      <c r="A83" s="65"/>
      <c r="B83" s="66"/>
      <c r="C83" s="67" t="s">
        <v>89</v>
      </c>
      <c r="D83" s="81"/>
      <c r="E83" s="84"/>
      <c r="F83" s="56">
        <v>8166.5</v>
      </c>
      <c r="G83" s="21">
        <f>SUM(F79:F83)</f>
        <v>133687.14000000001</v>
      </c>
    </row>
    <row r="84" spans="1:7" ht="12.75" thickBot="1" x14ac:dyDescent="0.25">
      <c r="A84" s="68"/>
      <c r="B84" s="60" t="s">
        <v>64</v>
      </c>
      <c r="C84" s="69"/>
      <c r="D84" s="70">
        <f>SUM(D59:D83)</f>
        <v>6500</v>
      </c>
      <c r="E84" s="71">
        <f>SUM(E59:E83)</f>
        <v>895.74999999999989</v>
      </c>
      <c r="F84" s="72">
        <f>SUM(F59:F83)</f>
        <v>208607.14</v>
      </c>
    </row>
    <row r="85" spans="1:7" x14ac:dyDescent="0.2">
      <c r="A85" s="73"/>
      <c r="B85" s="29"/>
      <c r="C85" s="29"/>
      <c r="D85" s="73"/>
      <c r="E85" s="45">
        <f>341.2+100.44+245.5+208.61</f>
        <v>895.75</v>
      </c>
      <c r="F85" s="74"/>
    </row>
    <row r="86" spans="1:7" x14ac:dyDescent="0.2">
      <c r="A86" s="73"/>
      <c r="B86" s="9" t="s">
        <v>65</v>
      </c>
      <c r="C86" s="9" t="s">
        <v>66</v>
      </c>
      <c r="D86" s="73"/>
      <c r="E86" s="75"/>
      <c r="F86" s="74"/>
    </row>
    <row r="87" spans="1:7" x14ac:dyDescent="0.2">
      <c r="A87" s="73"/>
      <c r="B87" s="47">
        <f>B42</f>
        <v>42425</v>
      </c>
      <c r="D87" s="73"/>
      <c r="E87" s="75"/>
      <c r="F87" s="74"/>
    </row>
    <row r="88" spans="1:7" x14ac:dyDescent="0.2">
      <c r="F88" s="21"/>
    </row>
    <row r="89" spans="1:7" x14ac:dyDescent="0.2">
      <c r="F89" s="21"/>
    </row>
  </sheetData>
  <mergeCells count="34">
    <mergeCell ref="A11:A13"/>
    <mergeCell ref="B11:B13"/>
    <mergeCell ref="D11:D13"/>
    <mergeCell ref="E11:E13"/>
    <mergeCell ref="A14:A16"/>
    <mergeCell ref="D14:D16"/>
    <mergeCell ref="E14:E16"/>
    <mergeCell ref="A17:A18"/>
    <mergeCell ref="B17:B18"/>
    <mergeCell ref="D17:D18"/>
    <mergeCell ref="E17:E18"/>
    <mergeCell ref="A19:A21"/>
    <mergeCell ref="D19:D21"/>
    <mergeCell ref="E19:E21"/>
    <mergeCell ref="A22:A38"/>
    <mergeCell ref="D22:D38"/>
    <mergeCell ref="E22:E38"/>
    <mergeCell ref="A59:A64"/>
    <mergeCell ref="B59:B64"/>
    <mergeCell ref="D59:D64"/>
    <mergeCell ref="E59:E64"/>
    <mergeCell ref="A65:A69"/>
    <mergeCell ref="D65:D69"/>
    <mergeCell ref="E65:E69"/>
    <mergeCell ref="A70:A73"/>
    <mergeCell ref="B70:B73"/>
    <mergeCell ref="D70:D73"/>
    <mergeCell ref="E70:E73"/>
    <mergeCell ref="A74:A78"/>
    <mergeCell ref="D74:D78"/>
    <mergeCell ref="E74:E78"/>
    <mergeCell ref="A79:A80"/>
    <mergeCell ref="D79:D83"/>
    <mergeCell ref="E79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Реквизиты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2016-02-26T09:53:24Z</dcterms:modified>
</cp:coreProperties>
</file>